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'Доходы'!$F$92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'Доходы'!$A$92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'!$A$1:$K$389</definedName>
  </definedNames>
  <calcPr fullCalcOnLoad="1"/>
</workbook>
</file>

<file path=xl/sharedStrings.xml><?xml version="1.0" encoding="utf-8"?>
<sst xmlns="http://schemas.openxmlformats.org/spreadsheetml/2006/main" count="3639" uniqueCount="898">
  <si>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</si>
  <si>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</si>
  <si>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</si>
  <si>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</si>
  <si>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</si>
  <si>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</si>
  <si>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</si>
  <si>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</si>
  <si>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</si>
  <si>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</si>
  <si>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</si>
  <si>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</si>
  <si>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</si>
  <si>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</si>
  <si>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</si>
  <si>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</si>
  <si>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</si>
  <si>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</si>
  <si>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</si>
  <si>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</si>
  <si>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</si>
  <si>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</si>
  <si>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</si>
  <si>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</si>
  <si>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</si>
  <si>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</si>
  <si>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</si>
  <si>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</si>
  <si>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</si>
  <si>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</si>
  <si>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</si>
  <si>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</si>
  <si>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</si>
  <si>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</si>
  <si>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</si>
  <si>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</si>
  <si>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</si>
  <si>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</si>
  <si>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</si>
  <si>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</si>
  <si>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</si>
  <si>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</si>
  <si>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</si>
  <si>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</t>
  </si>
  <si>
    <t>Земельный налог с организаций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</si>
  <si>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</si>
  <si>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</si>
  <si>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</si>
  <si>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</si>
  <si>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</si>
  <si>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</si>
  <si>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</si>
  <si>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</si>
  <si>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</si>
  <si>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</si>
  <si>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</si>
  <si>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</si>
  <si>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</si>
  <si>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</si>
  <si>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</si>
  <si>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</si>
  <si>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</si>
  <si>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</si>
  <si>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</si>
  <si>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</si>
  <si>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</si>
  <si>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</si>
  <si>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</si>
  <si>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</si>
  <si>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</si>
  <si>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</si>
  <si>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</si>
  <si>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</si>
  <si>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</si>
  <si>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</si>
  <si>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</si>
  <si>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</si>
  <si>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</si>
  <si>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</si>
  <si>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</si>
  <si>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</si>
  <si>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</si>
  <si>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</si>
  <si>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</si>
  <si>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</si>
  <si>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</si>
  <si>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</si>
  <si>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</si>
  <si>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</si>
  <si>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</si>
  <si>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</si>
  <si>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</si>
  <si>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</si>
  <si>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</si>
  <si>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</si>
  <si>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</si>
  <si>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</si>
  <si>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</si>
  <si>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</si>
  <si>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</si>
  <si>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</si>
  <si>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</si>
  <si>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</si>
  <si>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</si>
  <si>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</si>
  <si>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</si>
  <si>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</si>
  <si>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</si>
  <si>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</si>
  <si>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</si>
  <si>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</si>
  <si>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</si>
  <si>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</si>
  <si>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</si>
  <si>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</si>
  <si>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</si>
  <si>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</si>
  <si>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</si>
  <si>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</si>
  <si>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</si>
  <si>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</si>
  <si>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</si>
  <si>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</si>
  <si>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</si>
  <si>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</si>
  <si>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</si>
  <si>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</si>
  <si>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</si>
  <si>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</si>
  <si>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</si>
  <si>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</si>
  <si>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</si>
  <si>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</si>
  <si>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</si>
  <si>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</si>
  <si>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</si>
  <si>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</si>
  <si>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</si>
  <si>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</si>
  <si>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</si>
  <si>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</si>
  <si>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</si>
  <si>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</si>
  <si>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</si>
  <si>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</si>
  <si>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</si>
  <si>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</si>
  <si>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</si>
  <si>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</si>
  <si>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</si>
  <si>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</si>
  <si>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</si>
  <si>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</si>
  <si>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</si>
  <si>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</si>
  <si>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</si>
  <si>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</si>
  <si>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</si>
  <si>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</si>
  <si>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</si>
  <si>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</si>
  <si>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</si>
  <si>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</si>
  <si>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</si>
  <si>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</si>
  <si>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</si>
  <si>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</si>
  <si>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</si>
  <si>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</si>
  <si>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</si>
  <si>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</si>
  <si>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</si>
  <si>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</si>
  <si>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</si>
  <si>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</si>
  <si>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</si>
  <si>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</si>
  <si>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</si>
  <si>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</si>
  <si>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</si>
  <si>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</si>
  <si>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</si>
  <si>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</si>
  <si>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</si>
  <si>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</si>
  <si>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</si>
  <si>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</si>
  <si>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</si>
  <si>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</si>
  <si>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</si>
  <si>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</si>
  <si>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</si>
  <si>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</si>
  <si>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</si>
  <si>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</si>
  <si>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</si>
  <si>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</si>
  <si>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</si>
  <si>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</si>
  <si>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</si>
  <si>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</si>
  <si>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</si>
  <si>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</si>
  <si>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</si>
  <si>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</si>
  <si>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</si>
  <si>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</si>
  <si>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</si>
  <si>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</si>
  <si>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</si>
  <si>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</si>
  <si>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</si>
  <si>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</si>
  <si>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</si>
  <si>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</si>
  <si>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</si>
  <si>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</si>
  <si>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</si>
  <si>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</si>
  <si>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</si>
  <si>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</si>
  <si>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</si>
  <si>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</si>
  <si>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</si>
  <si>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</si>
  <si>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</si>
  <si>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</si>
  <si>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</si>
  <si>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</si>
  <si>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</si>
  <si>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</si>
  <si>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</si>
  <si>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</si>
  <si>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</si>
  <si>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</si>
  <si>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</si>
  <si>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</si>
  <si>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</si>
  <si>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</si>
  <si>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</si>
  <si>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</si>
  <si>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</si>
  <si>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</si>
  <si>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</si>
  <si>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</si>
  <si>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</si>
  <si>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</si>
  <si>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</si>
  <si>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</si>
  <si>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</si>
  <si>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</si>
  <si>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</si>
  <si>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</si>
  <si>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</si>
  <si>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</si>
  <si>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</si>
  <si>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</si>
  <si>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</si>
  <si>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</si>
  <si>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</si>
  <si>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</si>
  <si>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</si>
  <si>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</si>
  <si>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</si>
  <si>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</si>
  <si>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</si>
  <si>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</si>
  <si>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</si>
  <si>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</si>
  <si>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</si>
  <si>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</si>
  <si>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</si>
  <si>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</si>
  <si>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</si>
  <si>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</si>
  <si>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</si>
  <si>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</si>
  <si>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</si>
  <si>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</si>
  <si>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</si>
  <si>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</si>
  <si>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</si>
  <si>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</si>
  <si>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</si>
  <si>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</si>
  <si>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</si>
  <si>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</si>
  <si>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</si>
  <si>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</si>
  <si>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</si>
  <si>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</si>
  <si>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</si>
  <si>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</si>
  <si>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</si>
  <si>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</si>
  <si>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</si>
  <si>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</si>
  <si>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</si>
  <si>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</si>
  <si>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</si>
  <si>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</si>
  <si>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</si>
  <si>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</si>
  <si>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</si>
  <si>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</si>
  <si>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</si>
  <si>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</si>
  <si>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</si>
  <si>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</si>
  <si>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</si>
  <si>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</si>
  <si>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</si>
  <si>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</si>
  <si>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</si>
  <si>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</si>
  <si>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</si>
  <si>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</si>
  <si>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</si>
  <si>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</si>
  <si>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</si>
  <si>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</si>
  <si>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</si>
  <si>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</si>
  <si>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</si>
  <si>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</si>
  <si>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</si>
  <si>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</si>
  <si>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</si>
  <si>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</si>
  <si>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</si>
  <si>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</si>
  <si>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</si>
  <si>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</si>
  <si>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</si>
  <si>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</si>
  <si>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</si>
  <si>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</si>
  <si>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</si>
  <si>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</si>
  <si>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</si>
  <si>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</si>
  <si>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</si>
  <si>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</si>
  <si>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</si>
  <si>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</si>
  <si>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</si>
  <si>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</si>
  <si>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</si>
  <si>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</si>
  <si>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</si>
  <si>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</si>
  <si>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</si>
  <si>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</si>
  <si>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</si>
  <si>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</si>
  <si>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</si>
  <si>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</si>
  <si>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</si>
  <si>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</si>
  <si>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</si>
  <si>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</si>
  <si>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</si>
  <si>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</si>
  <si>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</si>
  <si>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</si>
  <si>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</si>
  <si>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</si>
  <si>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</si>
  <si>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</si>
  <si>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</si>
  <si>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</si>
  <si>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</si>
  <si>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</si>
  <si>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</si>
  <si>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</si>
  <si>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</si>
  <si>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</si>
  <si>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</si>
  <si>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</si>
  <si>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</si>
  <si>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</si>
  <si>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</si>
  <si>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</si>
  <si>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</si>
  <si>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</si>
  <si>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</si>
  <si>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</si>
  <si>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</si>
  <si>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</si>
  <si>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</si>
  <si>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</si>
  <si>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</si>
  <si>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</si>
  <si>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</si>
  <si>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</si>
  <si>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</si>
  <si>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</si>
  <si>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</si>
  <si>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</si>
  <si>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</si>
  <si>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</si>
  <si>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</si>
  <si>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</si>
  <si>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</si>
  <si>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</si>
  <si>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</si>
  <si>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</si>
  <si>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</si>
  <si>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</si>
  <si>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</si>
  <si>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</si>
  <si>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</si>
  <si>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</si>
  <si>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</si>
  <si>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</si>
  <si>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</si>
  <si>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</si>
  <si>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</si>
  <si>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</si>
  <si>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</si>
  <si>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</si>
  <si>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</si>
  <si>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</si>
  <si>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</si>
  <si>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</si>
  <si>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</si>
  <si>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</si>
  <si>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</si>
  <si>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</si>
  <si>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</si>
  <si>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</si>
  <si>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</si>
  <si>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</si>
  <si>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</si>
  <si>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</si>
  <si>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</si>
  <si>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</si>
  <si>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</si>
  <si>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</si>
  <si>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</si>
  <si>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</si>
  <si>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</si>
  <si>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</si>
  <si>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</si>
  <si>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</si>
  <si>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</si>
  <si>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</si>
  <si>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</si>
  <si>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</si>
  <si>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</si>
  <si>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</si>
  <si>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</si>
  <si>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</si>
  <si>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</si>
  <si>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</si>
  <si>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</si>
  <si>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</si>
  <si>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</si>
  <si>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</si>
  <si>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</si>
  <si>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</si>
  <si>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</si>
  <si>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</si>
  <si>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</si>
  <si>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</si>
  <si>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</si>
  <si>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</si>
  <si>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</si>
  <si>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</si>
  <si>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</si>
  <si>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</si>
  <si>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</si>
  <si>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</si>
  <si>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</si>
  <si>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</si>
  <si>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</si>
  <si>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</si>
  <si>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</si>
  <si>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</si>
  <si>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</si>
  <si>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</si>
  <si>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</si>
  <si>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</si>
  <si>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</si>
  <si>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</si>
  <si>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</si>
  <si>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</si>
  <si>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</si>
  <si>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</si>
  <si>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</si>
  <si>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</si>
  <si>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</si>
  <si>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</si>
  <si>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</si>
  <si>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</si>
  <si>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</si>
  <si>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</si>
  <si>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</si>
  <si>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</si>
  <si>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</si>
  <si>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</si>
  <si>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</si>
  <si>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</si>
  <si>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</si>
  <si>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</si>
  <si>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Оформление, содержание, обслуживание и ремонт объектов муниципального имущества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</si>
  <si>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</si>
  <si>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</si>
  <si>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</si>
  <si>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</si>
  <si>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Строительство контейнерных площадок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</si>
  <si>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</si>
  <si>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</si>
  <si>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</si>
  <si>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</si>
  <si>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Содержание объектов коммунального хозяйства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</si>
  <si>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</si>
  <si>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</si>
  <si>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</si>
  <si>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</si>
  <si>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</si>
  <si>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</si>
  <si>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</si>
  <si>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</si>
  <si>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</si>
  <si>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</si>
  <si>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</si>
  <si>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</si>
  <si>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</si>
  <si>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</si>
  <si>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</si>
  <si>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</si>
  <si>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</si>
  <si>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</si>
  <si>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</si>
  <si>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</si>
  <si>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</si>
  <si>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</si>
  <si>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</si>
  <si>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</si>
  <si>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</si>
  <si>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</si>
  <si>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</si>
  <si>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</si>
  <si>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</si>
  <si>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Проведение праздничных мероприятий (9 Мая, день Ленинградской области, день Выборгского района и города Выборга и др.)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</si>
  <si>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</si>
  <si>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</si>
  <si>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</si>
  <si>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</si>
  <si>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</si>
  <si>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</si>
  <si>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Резервные фонды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</si>
  <si>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</si>
  <si>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</si>
  <si>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</si>
  <si>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</si>
  <si>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</si>
  <si>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</si>
  <si>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</si>
  <si>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</si>
  <si>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</si>
  <si>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</si>
  <si>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</si>
  <si>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</si>
  <si>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</si>
  <si>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</si>
  <si>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</si>
  <si>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</si>
  <si>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</si>
  <si>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</si>
  <si>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</si>
  <si>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</si>
  <si>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</si>
  <si>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</si>
  <si>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</si>
  <si>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</si>
  <si>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</si>
  <si>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</si>
  <si>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</si>
  <si>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</si>
  <si>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</si>
  <si>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</si>
  <si>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</si>
  <si>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</si>
  <si>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</si>
  <si>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</si>
  <si>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</si>
  <si>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</si>
  <si>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</si>
  <si>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</si>
  <si>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</si>
  <si>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</si>
  <si>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</si>
  <si>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</si>
  <si>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</si>
  <si>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</si>
  <si>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</si>
  <si>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</si>
  <si>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</si>
  <si>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</si>
  <si>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</si>
  <si>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</si>
  <si>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</si>
  <si>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</si>
  <si>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</si>
  <si>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</si>
  <si>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</si>
  <si>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</si>
  <si>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</si>
  <si>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</si>
  <si>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</si>
  <si>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</si>
  <si>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</si>
  <si>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</si>
  <si>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</si>
  <si>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</si>
  <si>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</si>
  <si>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</si>
  <si>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</si>
  <si>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</si>
  <si>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</si>
  <si>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</si>
  <si>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Земельный налог с организаций, обладающих земельным участком, расположенным в границах сельских  поселений</t>
  </si>
  <si>
    <t>НАЛОГИ НА ИМУЩЕСТВО</t>
  </si>
  <si>
    <t>НАЛОГИ НА ТОВАРЫ (РАБОТЫ, УСЛУГИ), РЕАЛИЗУЕМЫЕ НА ТЕРРИТОРИИ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</si>
  <si>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</si>
  <si>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</si>
  <si>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</si>
  <si>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</si>
  <si>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</si>
  <si>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</si>
  <si>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</si>
  <si>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</si>
  <si>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</si>
  <si>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</si>
  <si>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</si>
  <si>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</si>
  <si>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</si>
  <si>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</si>
  <si>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</si>
  <si>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90 1 00 20280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</si>
  <si>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</si>
  <si>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</si>
  <si>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</si>
  <si>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</si>
  <si>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</si>
  <si>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</si>
  <si>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</si>
  <si>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</si>
  <si>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90 1 00 20240</t>
  </si>
  <si>
    <t>90 1 00 20000</t>
  </si>
  <si>
    <t>90 1 00 20250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</si>
  <si>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</si>
  <si>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</si>
  <si>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</si>
  <si>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</si>
  <si>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</si>
  <si>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</si>
  <si>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</si>
  <si>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</si>
  <si>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</si>
  <si>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</si>
  <si>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Муниципальная программа "Общество и власть в МО "Красносельское сельское поселение" на 2015-2018 годы"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</si>
  <si>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</si>
  <si>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</si>
  <si>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</si>
  <si>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Муниципальная программа "Развитие автомобильных дорог местного значения в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</si>
  <si>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</si>
  <si>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</si>
  <si>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</si>
  <si>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</si>
  <si>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</si>
  <si>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</si>
  <si>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</si>
  <si>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</si>
  <si>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03 0 01 20570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</si>
  <si>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</si>
  <si>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</si>
  <si>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</si>
  <si>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</si>
  <si>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</si>
  <si>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</si>
  <si>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</si>
  <si>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</si>
  <si>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Муниципальная программа "Обеспечение качественным жильем граждан на территории МО "Красносельское сельское поселение" на 2016-2018 годы"</t>
  </si>
  <si>
    <t>07 0 00 00000</t>
  </si>
  <si>
    <t>07 0 01 20450</t>
  </si>
  <si>
    <t>Содержание муниципального жилищного фонда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</si>
  <si>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на 2015-2018 годы"</t>
  </si>
  <si>
    <t>Подпрограмма "Энергетика в МО "Красносельское сельское поселение"</t>
  </si>
  <si>
    <t>04 1 01 20470</t>
  </si>
  <si>
    <t>04 1 01 20000</t>
  </si>
  <si>
    <t>04 1 01 00000</t>
  </si>
  <si>
    <t>04 0 00 00000</t>
  </si>
  <si>
    <t xml:space="preserve">Основное мероприятие "Развитие коммунального хозяйства для повышения </t>
  </si>
  <si>
    <t>04 1 00 00000</t>
  </si>
  <si>
    <t>Подпрограмма "Водоснабжение и водоотведение в МО "Красносельское сельское поселение"</t>
  </si>
  <si>
    <t>04 2 02 20470</t>
  </si>
  <si>
    <t>04 2 00 00000</t>
  </si>
  <si>
    <t>Основное мероприятие "Развитие системы водоснабжения и водоотведения"</t>
  </si>
  <si>
    <t>04 2 02 00000</t>
  </si>
  <si>
    <t>04 2 02 20000</t>
  </si>
  <si>
    <t>04 2 02 86390</t>
  </si>
  <si>
    <t>Реконструкция очистных сооружений</t>
  </si>
  <si>
    <t>04 2 02 80000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</si>
  <si>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</si>
  <si>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</si>
  <si>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</si>
  <si>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</si>
  <si>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</si>
  <si>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</si>
  <si>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Муниципальная программа "Благоустройство МО "Красносельское сельское поселение" на 2015-2018 годы"</t>
  </si>
  <si>
    <t>05 0 00 00000</t>
  </si>
  <si>
    <t>05 0 01 20500</t>
  </si>
  <si>
    <t>05 0 01 20510</t>
  </si>
  <si>
    <t>05 0 01 20520</t>
  </si>
  <si>
    <t>05 0 01 86130</t>
  </si>
  <si>
    <t>05 0 01 80000</t>
  </si>
  <si>
    <t>06 2 02 10060</t>
  </si>
  <si>
    <t>Муниципальная программа "Развитие культуры, молодежной политики, физической культуры и спорта в МО "Красносельское сельское поселение" на 2015-2018 годы"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</si>
  <si>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</si>
  <si>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</si>
  <si>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</si>
  <si>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</si>
  <si>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</si>
  <si>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</si>
  <si>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>06 2 02 20310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</si>
  <si>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</si>
  <si>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</si>
  <si>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</si>
  <si>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</si>
  <si>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</si>
  <si>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</si>
  <si>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</si>
  <si>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</si>
  <si>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</si>
  <si>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</si>
  <si>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</si>
  <si>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</si>
  <si>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</si>
  <si>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</si>
  <si>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</si>
  <si>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</si>
  <si>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</si>
  <si>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</si>
  <si>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03 0 01 86350</t>
  </si>
  <si>
    <t>Строительство автобусной остановки</t>
  </si>
  <si>
    <t>03 0 01 80000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</si>
  <si>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</si>
  <si>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</si>
  <si>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</si>
  <si>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</si>
  <si>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05 0 01 86370</t>
  </si>
  <si>
    <t>Строительство фонтана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</si>
  <si>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</si>
  <si>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</si>
  <si>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</si>
  <si>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04 2 02 S0250</t>
  </si>
  <si>
    <t>Софинансирование бюджетных инвестиций в объекты капитального строительства собственности муниципальных образований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</si>
  <si>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</si>
  <si>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</si>
  <si>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</si>
  <si>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</si>
  <si>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</si>
  <si>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</si>
  <si>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</si>
  <si>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</si>
  <si>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</si>
  <si>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06 2 02 70670</t>
  </si>
  <si>
    <t>Субсидия по программе "Развитие сельского хозяйства ЛО" в рамках подпрограммы "Устойчивое развитие сельских территорий ЛО"</t>
  </si>
  <si>
    <t>04 2 02 70250</t>
  </si>
  <si>
    <t>Субсидии на мероприятия по строительству и реконструкции объектов водоснабжения, водоотведения и очистки вод в рамках подпрограммы "Водоснабжение и водоотведение Ленинградской области на 2014-2016 годы"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</si>
  <si>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</si>
  <si>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</si>
  <si>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</si>
  <si>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</si>
  <si>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</si>
  <si>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</si>
  <si>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</si>
  <si>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</si>
  <si>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</si>
  <si>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03 0 01 S0880</t>
  </si>
  <si>
    <t xml:space="preserve"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</si>
  <si>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04 2 02 S0880</t>
  </si>
  <si>
    <t>05 0 01 S0880</t>
  </si>
  <si>
    <t>05 0 01 S4930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</si>
  <si>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</si>
  <si>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Софинансирование мероприятий по реализации областного закона от 12 мая 2015 года N 42-оз "О содействии развитию иных форм местного самоуправления на части территорий населенных </t>
  </si>
  <si>
    <t>05 0 01 S0000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</si>
  <si>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</si>
  <si>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</si>
  <si>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</si>
  <si>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90 1 00 97050</t>
  </si>
  <si>
    <t>852</t>
  </si>
  <si>
    <t>Уплата штрафов и пени</t>
  </si>
  <si>
    <t>04 2 02 20310</t>
  </si>
  <si>
    <t>Оформеление, cодержание, обслуживание и ремонт объектов муниципального имущества</t>
  </si>
  <si>
    <t>05 0 01 20310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</si>
  <si>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</si>
  <si>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</si>
  <si>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</si>
  <si>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</si>
  <si>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</si>
  <si>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</si>
  <si>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</si>
  <si>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</si>
  <si>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</si>
  <si>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</si>
  <si>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</si>
  <si>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</si>
  <si>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04 2 02 70260</t>
  </si>
  <si>
    <t>Мероприятия, направленные на безаварийную работу объектов водоснабжения водоотведения</t>
  </si>
  <si>
    <t>06 3 03 S0360</t>
  </si>
  <si>
    <t>06 3 03 S0000</t>
  </si>
  <si>
    <t>Прочие поступления от денежных взысканий (штрафов) и иных сумм в возмещение ущерба, зачисляемые в бюджеты  сельских  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</si>
  <si>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 поселений</t>
  </si>
  <si>
    <t>Прочие поступления от денежных взысканий (штрафов) и иных сумм в возмещение ущерба</t>
  </si>
  <si>
    <t>000 11600000000000000</t>
  </si>
  <si>
    <t>01.01.2017</t>
  </si>
  <si>
    <t>на 01.01.2017 г.</t>
  </si>
  <si>
    <t>000 10102000010000110</t>
  </si>
  <si>
    <t>000 10102010010000110</t>
  </si>
  <si>
    <t>000 10102010011000110</t>
  </si>
  <si>
    <t>000 10102010012100110</t>
  </si>
  <si>
    <t>000 10102010013000110</t>
  </si>
  <si>
    <t>000 10102020010000110</t>
  </si>
  <si>
    <t>000 10102020011000110</t>
  </si>
  <si>
    <t>000 10102020012100110</t>
  </si>
  <si>
    <t>000 10102020013000110</t>
  </si>
  <si>
    <t>000 10102030010000110</t>
  </si>
  <si>
    <t>000 10102030011000110</t>
  </si>
  <si>
    <t>000 10102030012100110</t>
  </si>
  <si>
    <t>000 10102030013000110</t>
  </si>
  <si>
    <t>000 10600000000000000</t>
  </si>
  <si>
    <t>000 10601000000000110</t>
  </si>
  <si>
    <t>000 10601030100000110</t>
  </si>
  <si>
    <t>000 10601030101000110</t>
  </si>
  <si>
    <t>000 10601030102100110</t>
  </si>
  <si>
    <t>000 10606000000000110</t>
  </si>
  <si>
    <t>000 10606030000000110</t>
  </si>
  <si>
    <t>000 10606033100000110</t>
  </si>
  <si>
    <t>000 10606040000000110</t>
  </si>
  <si>
    <t>000 10606043100000110</t>
  </si>
  <si>
    <t>000 10100000000000000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</si>
  <si>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</si>
  <si>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</si>
  <si>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</si>
  <si>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</si>
  <si>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</si>
  <si>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</si>
  <si>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000 10800000000000000</t>
  </si>
  <si>
    <t>000 10804000010000110</t>
  </si>
  <si>
    <t>000 10804020010000110</t>
  </si>
  <si>
    <t>000 10804020011000110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</si>
  <si>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</si>
  <si>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</si>
  <si>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</si>
  <si>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</si>
  <si>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</si>
  <si>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</si>
  <si>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</si>
  <si>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</si>
  <si>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000 11651000020000140</t>
  </si>
  <si>
    <t>000 11651040020000140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</si>
  <si>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</si>
  <si>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</si>
  <si>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</si>
  <si>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</si>
  <si>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</si>
  <si>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000 20201000000000151</t>
  </si>
  <si>
    <t>000 20201001000000151</t>
  </si>
  <si>
    <t>000 20201001100000151</t>
  </si>
  <si>
    <t>000 20202000000000151</t>
  </si>
  <si>
    <t>000 20202077000000151</t>
  </si>
  <si>
    <t>000 20202077100000151</t>
  </si>
  <si>
    <t>000 20202216000000151</t>
  </si>
  <si>
    <t>000 20202216100000151</t>
  </si>
  <si>
    <t>000 20202999000000151</t>
  </si>
  <si>
    <t>000 20202999100000151</t>
  </si>
  <si>
    <t>000 20203000000000151</t>
  </si>
  <si>
    <t>000 20203015000000151</t>
  </si>
  <si>
    <t>000 20203015100000151</t>
  </si>
  <si>
    <t>000 20203024000000151</t>
  </si>
  <si>
    <t>000 20203024100000151</t>
  </si>
  <si>
    <t>000 20204000000000151</t>
  </si>
  <si>
    <t>000 20204999000000151</t>
  </si>
  <si>
    <t>000 20204999100000151</t>
  </si>
  <si>
    <t>000 11690000000000140</t>
  </si>
  <si>
    <t>000 11690050100000140</t>
  </si>
  <si>
    <t>000 11690050106000140</t>
  </si>
  <si>
    <t>04 2 02 S0260</t>
  </si>
  <si>
    <t>Софинанисрование мероприятий, направленных на безаварийную работу объектов водоснабжения водоотведения</t>
  </si>
  <si>
    <t>января</t>
  </si>
  <si>
    <t>17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</si>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</sst>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22" xfId="53" applyNumberFormat="1" applyFont="1" applyBorder="1" applyAlignment="1">
      <alignment horizontal="center" vertical="center"/>
      <protection/>
    </xf>
    <xf numFmtId="4" fontId="9" fillId="0" borderId="32" xfId="52" applyNumberFormat="1" applyFont="1" applyFill="1" applyBorder="1" applyAlignment="1">
      <alignment horizontal="right" vertical="center" wrapText="1"/>
      <protection/>
    </xf>
    <xf numFmtId="4" fontId="9" fillId="0" borderId="22" xfId="52" applyNumberFormat="1" applyFont="1" applyFill="1" applyBorder="1" applyAlignment="1">
      <alignment horizontal="right" vertical="center"/>
      <protection/>
    </xf>
    <xf numFmtId="49" fontId="7" fillId="0" borderId="22" xfId="52" applyNumberFormat="1" applyFont="1" applyFill="1" applyBorder="1" applyAlignment="1">
      <alignment horizontal="center" vertical="center"/>
      <protection/>
    </xf>
    <xf numFmtId="49" fontId="7" fillId="0" borderId="22" xfId="52" applyNumberFormat="1" applyFont="1" applyFill="1" applyBorder="1" applyAlignment="1">
      <alignment horizontal="center" vertical="center" wrapText="1"/>
      <protection/>
    </xf>
    <xf numFmtId="0" fontId="4" fillId="0" borderId="22" xfId="53" applyBorder="1" applyAlignment="1">
      <alignment wrapText="1"/>
      <protection/>
    </xf>
    <xf numFmtId="2" fontId="6" fillId="0" borderId="0" xfId="52" applyNumberFormat="1" applyFont="1" applyFill="1" applyAlignment="1">
      <alignment vertical="center"/>
      <protection/>
    </xf>
    <xf numFmtId="4" fontId="10" fillId="0" borderId="32" xfId="52" applyNumberFormat="1" applyFont="1" applyFill="1" applyBorder="1" applyAlignment="1">
      <alignment horizontal="right" vertical="center" wrapText="1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left" vertical="center"/>
      <protection/>
    </xf>
    <xf numFmtId="49" fontId="10" fillId="0" borderId="22" xfId="52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22" xfId="52" applyFont="1" applyFill="1" applyBorder="1">
      <alignment/>
      <protection/>
    </xf>
    <xf numFmtId="0" fontId="9" fillId="0" borderId="22" xfId="52" applyFont="1" applyFill="1" applyBorder="1" applyAlignment="1">
      <alignment vertical="top" wrapText="1"/>
      <protection/>
    </xf>
    <xf numFmtId="49" fontId="9" fillId="0" borderId="22" xfId="52" applyNumberFormat="1" applyFont="1" applyFill="1" applyBorder="1" applyAlignment="1">
      <alignment horizontal="left" vertical="center" wrapText="1"/>
      <protection/>
    </xf>
    <xf numFmtId="0" fontId="9" fillId="0" borderId="22" xfId="53" applyFont="1" applyFill="1" applyBorder="1" applyAlignment="1">
      <alignment vertical="top" wrapText="1"/>
      <protection/>
    </xf>
    <xf numFmtId="49" fontId="9" fillId="0" borderId="22" xfId="53" applyNumberFormat="1" applyFont="1" applyFill="1" applyBorder="1" applyAlignment="1">
      <alignment horizontal="left" vertical="top" wrapText="1"/>
      <protection/>
    </xf>
    <xf numFmtId="0" fontId="9" fillId="0" borderId="22" xfId="53" applyFont="1" applyFill="1" applyBorder="1" applyAlignment="1">
      <alignment wrapText="1"/>
      <protection/>
    </xf>
    <xf numFmtId="0" fontId="10" fillId="33" borderId="32" xfId="53" applyFont="1" applyFill="1" applyBorder="1" applyAlignment="1">
      <alignment vertical="center" wrapText="1"/>
      <protection/>
    </xf>
    <xf numFmtId="49" fontId="10" fillId="33" borderId="32" xfId="53" applyNumberFormat="1" applyFont="1" applyFill="1" applyBorder="1" applyAlignment="1">
      <alignment horizontal="left" vertical="center" wrapText="1"/>
      <protection/>
    </xf>
    <xf numFmtId="49" fontId="9" fillId="34" borderId="38" xfId="53" applyNumberFormat="1" applyFont="1" applyFill="1" applyBorder="1" applyAlignment="1">
      <alignment horizontal="left" vertical="center" wrapText="1"/>
      <protection/>
    </xf>
    <xf numFmtId="49" fontId="9" fillId="0" borderId="32" xfId="52" applyNumberFormat="1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wrapText="1"/>
      <protection/>
    </xf>
    <xf numFmtId="49" fontId="10" fillId="35" borderId="22" xfId="52" applyNumberFormat="1" applyFont="1" applyFill="1" applyBorder="1" applyAlignment="1">
      <alignment horizontal="left" vertical="center" wrapText="1"/>
      <protection/>
    </xf>
    <xf numFmtId="0" fontId="9" fillId="0" borderId="22" xfId="52" applyFont="1" applyFill="1" applyBorder="1" applyAlignment="1">
      <alignment wrapText="1"/>
      <protection/>
    </xf>
    <xf numFmtId="0" fontId="10" fillId="0" borderId="22" xfId="52" applyFont="1" applyFill="1" applyBorder="1" applyAlignment="1">
      <alignment horizontal="left" wrapText="1"/>
      <protection/>
    </xf>
    <xf numFmtId="0" fontId="9" fillId="0" borderId="22" xfId="52" applyFont="1" applyFill="1" applyBorder="1" applyAlignment="1">
      <alignment horizontal="justify" vertical="top"/>
      <protection/>
    </xf>
    <xf numFmtId="0" fontId="9" fillId="0" borderId="22" xfId="52" applyFont="1" applyFill="1" applyBorder="1" applyAlignment="1">
      <alignment horizontal="left" vertical="top" wrapText="1"/>
      <protection/>
    </xf>
    <xf numFmtId="49" fontId="9" fillId="35" borderId="22" xfId="52" applyNumberFormat="1" applyFont="1" applyFill="1" applyBorder="1" applyAlignment="1">
      <alignment horizontal="left" vertical="center" wrapText="1"/>
      <protection/>
    </xf>
    <xf numFmtId="0" fontId="9" fillId="0" borderId="22" xfId="52" applyFont="1" applyFill="1" applyBorder="1" applyAlignment="1">
      <alignment horizontal="justify"/>
      <protection/>
    </xf>
    <xf numFmtId="0" fontId="9" fillId="0" borderId="22" xfId="52" applyFont="1" applyFill="1" applyBorder="1" applyAlignment="1">
      <alignment horizontal="left" wrapText="1"/>
      <protection/>
    </xf>
    <xf numFmtId="0" fontId="9" fillId="0" borderId="22" xfId="52" applyFont="1" applyFill="1" applyBorder="1">
      <alignment/>
      <protection/>
    </xf>
    <xf numFmtId="49" fontId="10" fillId="35" borderId="22" xfId="52" applyNumberFormat="1" applyFont="1" applyFill="1" applyBorder="1" applyAlignment="1">
      <alignment horizontal="center" vertical="center"/>
      <protection/>
    </xf>
    <xf numFmtId="49" fontId="9" fillId="35" borderId="22" xfId="52" applyNumberFormat="1" applyFont="1" applyFill="1" applyBorder="1" applyAlignment="1">
      <alignment horizontal="center" vertical="center"/>
      <protection/>
    </xf>
    <xf numFmtId="4" fontId="10" fillId="35" borderId="22" xfId="52" applyNumberFormat="1" applyFont="1" applyFill="1" applyBorder="1" applyAlignment="1">
      <alignment horizontal="right" vertical="center"/>
      <protection/>
    </xf>
    <xf numFmtId="4" fontId="9" fillId="35" borderId="22" xfId="52" applyNumberFormat="1" applyFont="1" applyFill="1" applyBorder="1" applyAlignment="1">
      <alignment horizontal="right" vertical="center"/>
      <protection/>
    </xf>
    <xf numFmtId="49" fontId="9" fillId="0" borderId="22" xfId="52" applyNumberFormat="1" applyFont="1" applyFill="1" applyBorder="1" applyAlignment="1">
      <alignment horizontal="left" vertical="top" wrapText="1"/>
      <protection/>
    </xf>
    <xf numFmtId="49" fontId="7" fillId="34" borderId="38" xfId="53" applyNumberFormat="1" applyFont="1" applyFill="1" applyBorder="1" applyAlignment="1">
      <alignment horizontal="left" vertical="center" wrapText="1"/>
      <protection/>
    </xf>
    <xf numFmtId="0" fontId="9" fillId="35" borderId="38" xfId="52" applyNumberFormat="1" applyFont="1" applyFill="1" applyBorder="1" applyAlignment="1">
      <alignment horizontal="left" vertical="center" wrapText="1"/>
      <protection/>
    </xf>
    <xf numFmtId="49" fontId="9" fillId="0" borderId="38" xfId="52" applyNumberFormat="1" applyFont="1" applyFill="1" applyBorder="1" applyAlignment="1">
      <alignment horizontal="left" vertical="center" wrapText="1"/>
      <protection/>
    </xf>
    <xf numFmtId="49" fontId="10" fillId="0" borderId="32" xfId="52" applyNumberFormat="1" applyFont="1" applyFill="1" applyBorder="1" applyAlignment="1">
      <alignment horizontal="center" vertical="center" wrapText="1"/>
      <protection/>
    </xf>
    <xf numFmtId="49" fontId="9" fillId="0" borderId="32" xfId="52" applyNumberFormat="1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Border="1" applyAlignment="1">
      <alignment horizontal="center" vertical="center" wrapText="1"/>
      <protection/>
    </xf>
    <xf numFmtId="49" fontId="10" fillId="0" borderId="22" xfId="52" applyNumberFormat="1" applyFont="1" applyFill="1" applyBorder="1" applyAlignment="1">
      <alignment horizontal="center" vertical="center" wrapText="1"/>
      <protection/>
    </xf>
    <xf numFmtId="49" fontId="9" fillId="0" borderId="22" xfId="52" applyNumberFormat="1" applyFont="1" applyFill="1" applyBorder="1" applyAlignment="1">
      <alignment horizontal="center" vertical="center" wrapText="1"/>
      <protection/>
    </xf>
    <xf numFmtId="0" fontId="10" fillId="0" borderId="22" xfId="53" applyFont="1" applyFill="1" applyBorder="1" applyAlignment="1">
      <alignment vertical="top" wrapText="1"/>
      <protection/>
    </xf>
    <xf numFmtId="0" fontId="9" fillId="0" borderId="22" xfId="52" applyNumberFormat="1" applyFont="1" applyFill="1" applyBorder="1" applyAlignment="1">
      <alignment horizontal="left" vertical="top" wrapText="1"/>
      <protection/>
    </xf>
    <xf numFmtId="0" fontId="9" fillId="0" borderId="22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left" vertical="center"/>
      <protection/>
    </xf>
    <xf numFmtId="0" fontId="7" fillId="0" borderId="3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22" xfId="52" applyFont="1" applyFill="1" applyBorder="1" applyAlignment="1">
      <alignment horizontal="center" vertical="center"/>
      <protection/>
    </xf>
    <xf numFmtId="49" fontId="9" fillId="0" borderId="22" xfId="52" applyNumberFormat="1" applyFont="1" applyFill="1" applyBorder="1" applyAlignment="1">
      <alignment vertical="top" wrapText="1"/>
      <protection/>
    </xf>
    <xf numFmtId="49" fontId="7" fillId="33" borderId="22" xfId="0" applyNumberFormat="1" applyFont="1" applyFill="1" applyBorder="1" applyAlignment="1">
      <alignment horizontal="left" vertical="center" wrapText="1"/>
    </xf>
    <xf numFmtId="49" fontId="6" fillId="33" borderId="22" xfId="0" applyNumberFormat="1" applyFont="1" applyFill="1" applyBorder="1" applyAlignment="1">
      <alignment horizontal="left" vertical="center" wrapText="1"/>
    </xf>
    <xf numFmtId="0" fontId="10" fillId="0" borderId="22" xfId="52" applyFont="1" applyFill="1" applyBorder="1" applyAlignment="1">
      <alignment vertical="top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4" xfId="0" applyNumberFormat="1" applyFont="1" applyBorder="1" applyAlignment="1" applyProtection="1">
      <alignment horizontal="left" wrapText="1"/>
      <protection/>
    </xf>
    <xf numFmtId="49" fontId="4" fillId="0" borderId="54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21" xfId="52" applyFont="1" applyFill="1" applyBorder="1" applyAlignment="1">
      <alignment horizontal="center" vertical="center"/>
      <protection/>
    </xf>
    <xf numFmtId="0" fontId="7" fillId="0" borderId="40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27" xfId="52" applyFont="1" applyFill="1" applyBorder="1" applyAlignment="1">
      <alignment horizontal="center" vertical="center"/>
      <protection/>
    </xf>
    <xf numFmtId="0" fontId="7" fillId="0" borderId="32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9" fillId="0" borderId="32" xfId="52" applyFont="1" applyFill="1" applyBorder="1" applyAlignment="1">
      <alignment horizontal="center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13" fillId="0" borderId="23" xfId="53" applyFont="1" applyBorder="1" applyAlignment="1">
      <alignment horizontal="center" vertical="top"/>
      <protection/>
    </xf>
    <xf numFmtId="0" fontId="13" fillId="0" borderId="22" xfId="53" applyFont="1" applyBorder="1" applyAlignment="1">
      <alignment horizontal="center" vertical="top"/>
      <protection/>
    </xf>
    <xf numFmtId="0" fontId="13" fillId="0" borderId="27" xfId="53" applyFont="1" applyBorder="1" applyAlignment="1">
      <alignment horizontal="center" vertical="top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23" xfId="53" applyFont="1" applyBorder="1" applyAlignment="1">
      <alignment horizontal="center" vertical="top" wrapText="1"/>
      <protection/>
    </xf>
    <xf numFmtId="0" fontId="13" fillId="0" borderId="22" xfId="53" applyFont="1" applyBorder="1" applyAlignment="1">
      <alignment horizontal="center" vertical="top" wrapText="1"/>
      <protection/>
    </xf>
    <xf numFmtId="0" fontId="13" fillId="0" borderId="55" xfId="53" applyFont="1" applyBorder="1" applyAlignment="1">
      <alignment vertical="center" wrapText="1"/>
      <protection/>
    </xf>
    <xf numFmtId="0" fontId="13" fillId="0" borderId="56" xfId="53" applyFont="1" applyBorder="1" applyAlignment="1">
      <alignment vertical="center" wrapText="1"/>
      <protection/>
    </xf>
    <xf numFmtId="49" fontId="13" fillId="0" borderId="57" xfId="53" applyNumberFormat="1" applyFont="1" applyBorder="1" applyAlignment="1">
      <alignment horizontal="center"/>
      <protection/>
    </xf>
    <xf numFmtId="49" fontId="13" fillId="0" borderId="34" xfId="53" applyNumberFormat="1" applyFont="1" applyBorder="1" applyAlignment="1">
      <alignment horizontal="center"/>
      <protection/>
    </xf>
    <xf numFmtId="49" fontId="13" fillId="0" borderId="58" xfId="53" applyNumberFormat="1" applyFont="1" applyBorder="1" applyAlignment="1">
      <alignment horizontal="center"/>
      <protection/>
    </xf>
    <xf numFmtId="49" fontId="13" fillId="0" borderId="59" xfId="53" applyNumberFormat="1" applyFont="1" applyBorder="1" applyAlignment="1">
      <alignment horizontal="center"/>
      <protection/>
    </xf>
    <xf numFmtId="49" fontId="13" fillId="0" borderId="54" xfId="53" applyNumberFormat="1" applyFont="1" applyBorder="1" applyAlignment="1">
      <alignment horizontal="center"/>
      <protection/>
    </xf>
    <xf numFmtId="49" fontId="13" fillId="0" borderId="38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49" fontId="13" fillId="0" borderId="31" xfId="53" applyNumberFormat="1" applyFont="1" applyBorder="1" applyAlignment="1">
      <alignment horizontal="center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34" xfId="53" applyNumberFormat="1" applyFont="1" applyBorder="1" applyAlignment="1">
      <alignment horizontal="right"/>
      <protection/>
    </xf>
    <xf numFmtId="167" fontId="13" fillId="0" borderId="58" xfId="53" applyNumberFormat="1" applyFont="1" applyBorder="1" applyAlignment="1">
      <alignment horizontal="right"/>
      <protection/>
    </xf>
    <xf numFmtId="167" fontId="13" fillId="0" borderId="31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38" xfId="53" applyNumberFormat="1" applyFont="1" applyBorder="1" applyAlignment="1">
      <alignment horizontal="right"/>
      <protection/>
    </xf>
    <xf numFmtId="0" fontId="13" fillId="0" borderId="60" xfId="53" applyFont="1" applyBorder="1" applyAlignment="1">
      <alignment vertical="center" wrapText="1"/>
      <protection/>
    </xf>
    <xf numFmtId="0" fontId="13" fillId="0" borderId="61" xfId="53" applyFont="1" applyBorder="1" applyAlignment="1">
      <alignment vertical="center" wrapText="1"/>
      <protection/>
    </xf>
    <xf numFmtId="0" fontId="13" fillId="0" borderId="62" xfId="53" applyFont="1" applyBorder="1" applyAlignment="1">
      <alignment vertical="center" wrapText="1"/>
      <protection/>
    </xf>
    <xf numFmtId="0" fontId="13" fillId="0" borderId="63" xfId="53" applyFont="1" applyBorder="1" applyAlignment="1">
      <alignment vertical="center" wrapText="1"/>
      <protection/>
    </xf>
    <xf numFmtId="49" fontId="13" fillId="0" borderId="64" xfId="53" applyNumberFormat="1" applyFont="1" applyBorder="1" applyAlignment="1">
      <alignment horizontal="center"/>
      <protection/>
    </xf>
    <xf numFmtId="49" fontId="13" fillId="0" borderId="65" xfId="53" applyNumberFormat="1" applyFont="1" applyBorder="1" applyAlignment="1">
      <alignment horizontal="center"/>
      <protection/>
    </xf>
    <xf numFmtId="167" fontId="13" fillId="0" borderId="65" xfId="53" applyNumberFormat="1" applyFont="1" applyBorder="1" applyAlignment="1">
      <alignment horizontal="right"/>
      <protection/>
    </xf>
    <xf numFmtId="0" fontId="13" fillId="0" borderId="21" xfId="53" applyFont="1" applyBorder="1" applyAlignment="1">
      <alignment horizontal="left" vertical="center" wrapText="1"/>
      <protection/>
    </xf>
    <xf numFmtId="0" fontId="13" fillId="0" borderId="40" xfId="53" applyFont="1" applyBorder="1" applyAlignment="1">
      <alignment horizontal="left" vertical="center" wrapText="1"/>
      <protection/>
    </xf>
    <xf numFmtId="0" fontId="13" fillId="0" borderId="23" xfId="53" applyFont="1" applyBorder="1" applyAlignment="1">
      <alignment horizontal="left" vertical="center" wrapText="1"/>
      <protection/>
    </xf>
    <xf numFmtId="49" fontId="13" fillId="0" borderId="20" xfId="53" applyNumberFormat="1" applyFont="1" applyBorder="1" applyAlignment="1">
      <alignment horizontal="center"/>
      <protection/>
    </xf>
    <xf numFmtId="49" fontId="13" fillId="0" borderId="22" xfId="53" applyNumberFormat="1" applyFont="1" applyBorder="1" applyAlignment="1">
      <alignment horizontal="center"/>
      <protection/>
    </xf>
    <xf numFmtId="167" fontId="13" fillId="0" borderId="22" xfId="53" applyNumberFormat="1" applyFont="1" applyBorder="1" applyAlignment="1">
      <alignment horizontal="right"/>
      <protection/>
    </xf>
    <xf numFmtId="0" fontId="13" fillId="0" borderId="66" xfId="53" applyFont="1" applyBorder="1" applyAlignment="1">
      <alignment wrapText="1"/>
      <protection/>
    </xf>
    <xf numFmtId="0" fontId="13" fillId="0" borderId="67" xfId="53" applyFont="1" applyBorder="1" applyAlignment="1">
      <alignment wrapText="1"/>
      <protection/>
    </xf>
    <xf numFmtId="0" fontId="13" fillId="0" borderId="21" xfId="53" applyFont="1" applyBorder="1" applyAlignment="1">
      <alignment wrapText="1"/>
      <protection/>
    </xf>
    <xf numFmtId="0" fontId="13" fillId="0" borderId="40" xfId="53" applyFont="1" applyBorder="1" applyAlignment="1">
      <alignment wrapText="1"/>
      <protection/>
    </xf>
    <xf numFmtId="0" fontId="13" fillId="0" borderId="23" xfId="53" applyFont="1" applyBorder="1" applyAlignment="1">
      <alignment wrapText="1"/>
      <protection/>
    </xf>
    <xf numFmtId="0" fontId="13" fillId="0" borderId="66" xfId="53" applyFont="1" applyBorder="1" applyAlignment="1">
      <alignment horizontal="left" wrapText="1"/>
      <protection/>
    </xf>
    <xf numFmtId="0" fontId="13" fillId="0" borderId="67" xfId="53" applyFont="1" applyBorder="1" applyAlignment="1">
      <alignment horizontal="left" wrapText="1"/>
      <protection/>
    </xf>
    <xf numFmtId="168" fontId="13" fillId="0" borderId="22" xfId="53" applyNumberFormat="1" applyFont="1" applyBorder="1" applyAlignment="1">
      <alignment horizontal="right"/>
      <protection/>
    </xf>
    <xf numFmtId="167" fontId="13" fillId="0" borderId="22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right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0" fontId="13" fillId="0" borderId="0" xfId="53" applyFont="1" applyAlignment="1">
      <alignment horizontal="center" vertical="top"/>
      <protection/>
    </xf>
    <xf numFmtId="0" fontId="13" fillId="0" borderId="54" xfId="53" applyFont="1" applyBorder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136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5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137"/>
            <a:ext cx="347" cy="6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179" t="s">
        <v>68</v>
      </c>
      <c r="B2" s="179"/>
      <c r="C2" s="179"/>
      <c r="D2" s="179"/>
      <c r="E2" s="1"/>
      <c r="F2" s="12" t="s">
        <v>69</v>
      </c>
    </row>
    <row r="3" spans="1:6" ht="13.5" customHeight="1">
      <c r="A3" s="5"/>
      <c r="B3" s="5"/>
      <c r="C3" s="42"/>
      <c r="D3" s="8"/>
      <c r="E3" s="8"/>
      <c r="F3" s="8"/>
    </row>
    <row r="4" spans="1:6" ht="9.75" customHeight="1">
      <c r="A4" s="180" t="s">
        <v>16</v>
      </c>
      <c r="B4" s="183" t="s">
        <v>17</v>
      </c>
      <c r="C4" s="177" t="s">
        <v>70</v>
      </c>
      <c r="D4" s="186" t="s">
        <v>19</v>
      </c>
      <c r="E4" s="189" t="s">
        <v>20</v>
      </c>
      <c r="F4" s="175" t="s">
        <v>21</v>
      </c>
    </row>
    <row r="5" spans="1:6" ht="5.25" customHeight="1">
      <c r="A5" s="181"/>
      <c r="B5" s="184"/>
      <c r="C5" s="178"/>
      <c r="D5" s="187"/>
      <c r="E5" s="190"/>
      <c r="F5" s="176"/>
    </row>
    <row r="6" spans="1:6" ht="9" customHeight="1">
      <c r="A6" s="181"/>
      <c r="B6" s="184"/>
      <c r="C6" s="178"/>
      <c r="D6" s="187"/>
      <c r="E6" s="190"/>
      <c r="F6" s="176"/>
    </row>
    <row r="7" spans="1:6" ht="6" customHeight="1">
      <c r="A7" s="181"/>
      <c r="B7" s="184"/>
      <c r="C7" s="178"/>
      <c r="D7" s="187"/>
      <c r="E7" s="190"/>
      <c r="F7" s="176"/>
    </row>
    <row r="8" spans="1:6" ht="6" customHeight="1">
      <c r="A8" s="181"/>
      <c r="B8" s="184"/>
      <c r="C8" s="178"/>
      <c r="D8" s="187"/>
      <c r="E8" s="190"/>
      <c r="F8" s="176"/>
    </row>
    <row r="9" spans="1:6" ht="10.5" customHeight="1">
      <c r="A9" s="181"/>
      <c r="B9" s="184"/>
      <c r="C9" s="178"/>
      <c r="D9" s="187"/>
      <c r="E9" s="190"/>
      <c r="F9" s="176"/>
    </row>
    <row r="10" spans="1:6" ht="3.75" customHeight="1" hidden="1">
      <c r="A10" s="181"/>
      <c r="B10" s="184"/>
      <c r="C10" s="43"/>
      <c r="D10" s="187"/>
      <c r="E10" s="44"/>
      <c r="F10" s="45"/>
    </row>
    <row r="11" spans="1:6" ht="12.75" customHeight="1" hidden="1">
      <c r="A11" s="182"/>
      <c r="B11" s="185"/>
      <c r="C11" s="46"/>
      <c r="D11" s="18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22</v>
      </c>
      <c r="E12" s="49" t="s">
        <v>23</v>
      </c>
      <c r="F12" s="22" t="s">
        <v>24</v>
      </c>
    </row>
    <row r="13" spans="1:6" ht="12.75">
      <c r="A13" s="50" t="s">
        <v>71</v>
      </c>
      <c r="B13" s="51" t="s">
        <v>72</v>
      </c>
      <c r="C13" s="52" t="s">
        <v>73</v>
      </c>
      <c r="D13" s="53">
        <v>56659135.47</v>
      </c>
      <c r="E13" s="54">
        <v>56865435.47</v>
      </c>
      <c r="F13" s="55">
        <f>IF(OR(D13="-",E13=D13),"-",D13-IF(E13="-",0,E13))</f>
        <v>-206300</v>
      </c>
    </row>
    <row r="14" spans="1:6" ht="12.75">
      <c r="A14" s="56" t="s">
        <v>28</v>
      </c>
      <c r="B14" s="57"/>
      <c r="C14" s="58"/>
      <c r="D14" s="59"/>
      <c r="E14" s="60"/>
      <c r="F14" s="61"/>
    </row>
    <row r="15" spans="1:6" ht="12.75">
      <c r="A15" s="50" t="s">
        <v>74</v>
      </c>
      <c r="B15" s="51" t="s">
        <v>72</v>
      </c>
      <c r="C15" s="52" t="s">
        <v>75</v>
      </c>
      <c r="D15" s="53">
        <v>7820938.5</v>
      </c>
      <c r="E15" s="54">
        <v>7820938.5</v>
      </c>
      <c r="F15" s="55" t="str">
        <f aca="true" t="shared" si="0" ref="F15:F78">IF(OR(D15="-",E15=D15),"-",D15-IF(E15="-",0,E15))</f>
        <v>-</v>
      </c>
    </row>
    <row r="16" spans="1:6" ht="56.25">
      <c r="A16" s="23" t="s">
        <v>76</v>
      </c>
      <c r="B16" s="62" t="s">
        <v>72</v>
      </c>
      <c r="C16" s="25" t="s">
        <v>77</v>
      </c>
      <c r="D16" s="26">
        <v>4174116.33</v>
      </c>
      <c r="E16" s="63">
        <v>4174116.33</v>
      </c>
      <c r="F16" s="64" t="str">
        <f t="shared" si="0"/>
        <v>-</v>
      </c>
    </row>
    <row r="17" spans="1:6" ht="22.5">
      <c r="A17" s="23" t="s">
        <v>78</v>
      </c>
      <c r="B17" s="62" t="s">
        <v>72</v>
      </c>
      <c r="C17" s="25" t="s">
        <v>79</v>
      </c>
      <c r="D17" s="26">
        <v>4174116.33</v>
      </c>
      <c r="E17" s="63">
        <v>4174116.33</v>
      </c>
      <c r="F17" s="64" t="str">
        <f t="shared" si="0"/>
        <v>-</v>
      </c>
    </row>
    <row r="18" spans="1:6" ht="33.75">
      <c r="A18" s="23" t="s">
        <v>80</v>
      </c>
      <c r="B18" s="62" t="s">
        <v>72</v>
      </c>
      <c r="C18" s="25" t="s">
        <v>81</v>
      </c>
      <c r="D18" s="26">
        <v>4100110.65</v>
      </c>
      <c r="E18" s="63">
        <v>4100110.65</v>
      </c>
      <c r="F18" s="64" t="str">
        <f t="shared" si="0"/>
        <v>-</v>
      </c>
    </row>
    <row r="19" spans="1:6" ht="12.75">
      <c r="A19" s="23" t="s">
        <v>82</v>
      </c>
      <c r="B19" s="62" t="s">
        <v>72</v>
      </c>
      <c r="C19" s="25" t="s">
        <v>83</v>
      </c>
      <c r="D19" s="26">
        <v>4100110.65</v>
      </c>
      <c r="E19" s="63">
        <v>4100110.65</v>
      </c>
      <c r="F19" s="64" t="str">
        <f t="shared" si="0"/>
        <v>-</v>
      </c>
    </row>
    <row r="20" spans="1:6" ht="12.75">
      <c r="A20" s="23" t="s">
        <v>84</v>
      </c>
      <c r="B20" s="62" t="s">
        <v>72</v>
      </c>
      <c r="C20" s="25" t="s">
        <v>85</v>
      </c>
      <c r="D20" s="26">
        <v>4100110.65</v>
      </c>
      <c r="E20" s="63">
        <v>4100110.65</v>
      </c>
      <c r="F20" s="64" t="str">
        <f t="shared" si="0"/>
        <v>-</v>
      </c>
    </row>
    <row r="21" spans="1:6" ht="12.75">
      <c r="A21" s="23" t="s">
        <v>86</v>
      </c>
      <c r="B21" s="62" t="s">
        <v>72</v>
      </c>
      <c r="C21" s="25" t="s">
        <v>87</v>
      </c>
      <c r="D21" s="26">
        <v>3162822.65</v>
      </c>
      <c r="E21" s="63">
        <v>3162822.65</v>
      </c>
      <c r="F21" s="64" t="str">
        <f t="shared" si="0"/>
        <v>-</v>
      </c>
    </row>
    <row r="22" spans="1:6" ht="12.75">
      <c r="A22" s="23" t="s">
        <v>88</v>
      </c>
      <c r="B22" s="62" t="s">
        <v>72</v>
      </c>
      <c r="C22" s="25" t="s">
        <v>89</v>
      </c>
      <c r="D22" s="26">
        <v>937288</v>
      </c>
      <c r="E22" s="63">
        <v>937288</v>
      </c>
      <c r="F22" s="64" t="str">
        <f t="shared" si="0"/>
        <v>-</v>
      </c>
    </row>
    <row r="23" spans="1:6" ht="33.75">
      <c r="A23" s="23" t="s">
        <v>90</v>
      </c>
      <c r="B23" s="62" t="s">
        <v>72</v>
      </c>
      <c r="C23" s="25" t="s">
        <v>91</v>
      </c>
      <c r="D23" s="26">
        <v>74005.68</v>
      </c>
      <c r="E23" s="63">
        <v>74005.68</v>
      </c>
      <c r="F23" s="64" t="str">
        <f t="shared" si="0"/>
        <v>-</v>
      </c>
    </row>
    <row r="24" spans="1:6" ht="12.75">
      <c r="A24" s="23" t="s">
        <v>82</v>
      </c>
      <c r="B24" s="62" t="s">
        <v>72</v>
      </c>
      <c r="C24" s="25" t="s">
        <v>92</v>
      </c>
      <c r="D24" s="26">
        <v>74005.68</v>
      </c>
      <c r="E24" s="63">
        <v>74005.68</v>
      </c>
      <c r="F24" s="64" t="str">
        <f t="shared" si="0"/>
        <v>-</v>
      </c>
    </row>
    <row r="25" spans="1:6" ht="12.75">
      <c r="A25" s="23" t="s">
        <v>93</v>
      </c>
      <c r="B25" s="62" t="s">
        <v>72</v>
      </c>
      <c r="C25" s="25" t="s">
        <v>94</v>
      </c>
      <c r="D25" s="26">
        <v>74005.68</v>
      </c>
      <c r="E25" s="63">
        <v>74005.68</v>
      </c>
      <c r="F25" s="64" t="str">
        <f t="shared" si="0"/>
        <v>-</v>
      </c>
    </row>
    <row r="26" spans="1:6" ht="12.75">
      <c r="A26" s="23" t="s">
        <v>95</v>
      </c>
      <c r="B26" s="62" t="s">
        <v>72</v>
      </c>
      <c r="C26" s="25" t="s">
        <v>96</v>
      </c>
      <c r="D26" s="26">
        <v>74005.68</v>
      </c>
      <c r="E26" s="63">
        <v>74005.68</v>
      </c>
      <c r="F26" s="64" t="str">
        <f t="shared" si="0"/>
        <v>-</v>
      </c>
    </row>
    <row r="27" spans="1:6" ht="22.5">
      <c r="A27" s="23" t="s">
        <v>97</v>
      </c>
      <c r="B27" s="62" t="s">
        <v>72</v>
      </c>
      <c r="C27" s="25" t="s">
        <v>98</v>
      </c>
      <c r="D27" s="26">
        <v>3105721.97</v>
      </c>
      <c r="E27" s="63">
        <v>3105721.97</v>
      </c>
      <c r="F27" s="64" t="str">
        <f t="shared" si="0"/>
        <v>-</v>
      </c>
    </row>
    <row r="28" spans="1:6" ht="22.5">
      <c r="A28" s="23" t="s">
        <v>99</v>
      </c>
      <c r="B28" s="62" t="s">
        <v>72</v>
      </c>
      <c r="C28" s="25" t="s">
        <v>100</v>
      </c>
      <c r="D28" s="26">
        <v>3105721.97</v>
      </c>
      <c r="E28" s="63">
        <v>3105721.97</v>
      </c>
      <c r="F28" s="64" t="str">
        <f t="shared" si="0"/>
        <v>-</v>
      </c>
    </row>
    <row r="29" spans="1:6" ht="22.5">
      <c r="A29" s="23" t="s">
        <v>101</v>
      </c>
      <c r="B29" s="62" t="s">
        <v>72</v>
      </c>
      <c r="C29" s="25" t="s">
        <v>102</v>
      </c>
      <c r="D29" s="26">
        <v>3105721.97</v>
      </c>
      <c r="E29" s="63">
        <v>3105721.97</v>
      </c>
      <c r="F29" s="64" t="str">
        <f t="shared" si="0"/>
        <v>-</v>
      </c>
    </row>
    <row r="30" spans="1:6" ht="12.75">
      <c r="A30" s="23" t="s">
        <v>82</v>
      </c>
      <c r="B30" s="62" t="s">
        <v>72</v>
      </c>
      <c r="C30" s="25" t="s">
        <v>103</v>
      </c>
      <c r="D30" s="26">
        <v>2665061.94</v>
      </c>
      <c r="E30" s="63">
        <v>2665061.94</v>
      </c>
      <c r="F30" s="64" t="str">
        <f t="shared" si="0"/>
        <v>-</v>
      </c>
    </row>
    <row r="31" spans="1:6" ht="12.75">
      <c r="A31" s="23" t="s">
        <v>104</v>
      </c>
      <c r="B31" s="62" t="s">
        <v>72</v>
      </c>
      <c r="C31" s="25" t="s">
        <v>105</v>
      </c>
      <c r="D31" s="26">
        <v>2665061.94</v>
      </c>
      <c r="E31" s="63">
        <v>2665061.94</v>
      </c>
      <c r="F31" s="64" t="str">
        <f t="shared" si="0"/>
        <v>-</v>
      </c>
    </row>
    <row r="32" spans="1:6" ht="12.75">
      <c r="A32" s="23" t="s">
        <v>106</v>
      </c>
      <c r="B32" s="62" t="s">
        <v>72</v>
      </c>
      <c r="C32" s="25" t="s">
        <v>107</v>
      </c>
      <c r="D32" s="26">
        <v>87843.04</v>
      </c>
      <c r="E32" s="63">
        <v>87843.04</v>
      </c>
      <c r="F32" s="64" t="str">
        <f t="shared" si="0"/>
        <v>-</v>
      </c>
    </row>
    <row r="33" spans="1:6" ht="12.75">
      <c r="A33" s="23" t="s">
        <v>108</v>
      </c>
      <c r="B33" s="62" t="s">
        <v>72</v>
      </c>
      <c r="C33" s="25" t="s">
        <v>109</v>
      </c>
      <c r="D33" s="26">
        <v>232550.69</v>
      </c>
      <c r="E33" s="63">
        <v>232550.69</v>
      </c>
      <c r="F33" s="64" t="str">
        <f t="shared" si="0"/>
        <v>-</v>
      </c>
    </row>
    <row r="34" spans="1:6" ht="12.75">
      <c r="A34" s="23" t="s">
        <v>110</v>
      </c>
      <c r="B34" s="62" t="s">
        <v>72</v>
      </c>
      <c r="C34" s="25" t="s">
        <v>111</v>
      </c>
      <c r="D34" s="26">
        <v>203537</v>
      </c>
      <c r="E34" s="63">
        <v>203537</v>
      </c>
      <c r="F34" s="64" t="str">
        <f t="shared" si="0"/>
        <v>-</v>
      </c>
    </row>
    <row r="35" spans="1:6" ht="12.75">
      <c r="A35" s="23" t="s">
        <v>112</v>
      </c>
      <c r="B35" s="62" t="s">
        <v>72</v>
      </c>
      <c r="C35" s="25" t="s">
        <v>113</v>
      </c>
      <c r="D35" s="26">
        <v>2141131.21</v>
      </c>
      <c r="E35" s="63">
        <v>2141131.21</v>
      </c>
      <c r="F35" s="64" t="str">
        <f t="shared" si="0"/>
        <v>-</v>
      </c>
    </row>
    <row r="36" spans="1:6" ht="12.75">
      <c r="A36" s="23" t="s">
        <v>114</v>
      </c>
      <c r="B36" s="62" t="s">
        <v>72</v>
      </c>
      <c r="C36" s="25" t="s">
        <v>115</v>
      </c>
      <c r="D36" s="26">
        <v>440660.03</v>
      </c>
      <c r="E36" s="63">
        <v>440660.03</v>
      </c>
      <c r="F36" s="64" t="str">
        <f t="shared" si="0"/>
        <v>-</v>
      </c>
    </row>
    <row r="37" spans="1:6" ht="12.75">
      <c r="A37" s="23" t="s">
        <v>116</v>
      </c>
      <c r="B37" s="62" t="s">
        <v>72</v>
      </c>
      <c r="C37" s="25" t="s">
        <v>117</v>
      </c>
      <c r="D37" s="26">
        <v>179784</v>
      </c>
      <c r="E37" s="63">
        <v>179784</v>
      </c>
      <c r="F37" s="64" t="str">
        <f t="shared" si="0"/>
        <v>-</v>
      </c>
    </row>
    <row r="38" spans="1:6" ht="12.75">
      <c r="A38" s="23" t="s">
        <v>118</v>
      </c>
      <c r="B38" s="62" t="s">
        <v>72</v>
      </c>
      <c r="C38" s="25" t="s">
        <v>119</v>
      </c>
      <c r="D38" s="26">
        <v>260876.03</v>
      </c>
      <c r="E38" s="63">
        <v>260876.03</v>
      </c>
      <c r="F38" s="64" t="str">
        <f t="shared" si="0"/>
        <v>-</v>
      </c>
    </row>
    <row r="39" spans="1:6" ht="12.75">
      <c r="A39" s="23" t="s">
        <v>120</v>
      </c>
      <c r="B39" s="62" t="s">
        <v>72</v>
      </c>
      <c r="C39" s="25" t="s">
        <v>121</v>
      </c>
      <c r="D39" s="26">
        <v>511400</v>
      </c>
      <c r="E39" s="63">
        <v>511400</v>
      </c>
      <c r="F39" s="64" t="str">
        <f t="shared" si="0"/>
        <v>-</v>
      </c>
    </row>
    <row r="40" spans="1:6" ht="12.75">
      <c r="A40" s="23" t="s">
        <v>65</v>
      </c>
      <c r="B40" s="62" t="s">
        <v>72</v>
      </c>
      <c r="C40" s="25" t="s">
        <v>122</v>
      </c>
      <c r="D40" s="26">
        <v>511400</v>
      </c>
      <c r="E40" s="63">
        <v>511400</v>
      </c>
      <c r="F40" s="64" t="str">
        <f t="shared" si="0"/>
        <v>-</v>
      </c>
    </row>
    <row r="41" spans="1:6" ht="12.75">
      <c r="A41" s="23" t="s">
        <v>82</v>
      </c>
      <c r="B41" s="62" t="s">
        <v>72</v>
      </c>
      <c r="C41" s="25" t="s">
        <v>123</v>
      </c>
      <c r="D41" s="26">
        <v>511400</v>
      </c>
      <c r="E41" s="63">
        <v>511400</v>
      </c>
      <c r="F41" s="64" t="str">
        <f t="shared" si="0"/>
        <v>-</v>
      </c>
    </row>
    <row r="42" spans="1:6" ht="12.75">
      <c r="A42" s="23" t="s">
        <v>124</v>
      </c>
      <c r="B42" s="62" t="s">
        <v>72</v>
      </c>
      <c r="C42" s="25" t="s">
        <v>125</v>
      </c>
      <c r="D42" s="26">
        <v>511400</v>
      </c>
      <c r="E42" s="63">
        <v>511400</v>
      </c>
      <c r="F42" s="64" t="str">
        <f t="shared" si="0"/>
        <v>-</v>
      </c>
    </row>
    <row r="43" spans="1:6" ht="22.5">
      <c r="A43" s="23" t="s">
        <v>126</v>
      </c>
      <c r="B43" s="62" t="s">
        <v>72</v>
      </c>
      <c r="C43" s="25" t="s">
        <v>127</v>
      </c>
      <c r="D43" s="26">
        <v>511400</v>
      </c>
      <c r="E43" s="63">
        <v>511400</v>
      </c>
      <c r="F43" s="64" t="str">
        <f t="shared" si="0"/>
        <v>-</v>
      </c>
    </row>
    <row r="44" spans="1:6" ht="12.75">
      <c r="A44" s="23" t="s">
        <v>128</v>
      </c>
      <c r="B44" s="62" t="s">
        <v>72</v>
      </c>
      <c r="C44" s="25" t="s">
        <v>129</v>
      </c>
      <c r="D44" s="26">
        <v>29700.2</v>
      </c>
      <c r="E44" s="63">
        <v>29700.2</v>
      </c>
      <c r="F44" s="64" t="str">
        <f t="shared" si="0"/>
        <v>-</v>
      </c>
    </row>
    <row r="45" spans="1:6" ht="12.75">
      <c r="A45" s="23" t="s">
        <v>130</v>
      </c>
      <c r="B45" s="62" t="s">
        <v>72</v>
      </c>
      <c r="C45" s="25" t="s">
        <v>131</v>
      </c>
      <c r="D45" s="26">
        <v>29700.2</v>
      </c>
      <c r="E45" s="63">
        <v>29700.2</v>
      </c>
      <c r="F45" s="64" t="str">
        <f t="shared" si="0"/>
        <v>-</v>
      </c>
    </row>
    <row r="46" spans="1:6" ht="12.75">
      <c r="A46" s="23" t="s">
        <v>132</v>
      </c>
      <c r="B46" s="62" t="s">
        <v>72</v>
      </c>
      <c r="C46" s="25" t="s">
        <v>133</v>
      </c>
      <c r="D46" s="26">
        <v>20000</v>
      </c>
      <c r="E46" s="63">
        <v>20000</v>
      </c>
      <c r="F46" s="64" t="str">
        <f t="shared" si="0"/>
        <v>-</v>
      </c>
    </row>
    <row r="47" spans="1:6" ht="12.75">
      <c r="A47" s="23" t="s">
        <v>82</v>
      </c>
      <c r="B47" s="62" t="s">
        <v>72</v>
      </c>
      <c r="C47" s="25" t="s">
        <v>134</v>
      </c>
      <c r="D47" s="26">
        <v>20000</v>
      </c>
      <c r="E47" s="63">
        <v>20000</v>
      </c>
      <c r="F47" s="64" t="str">
        <f t="shared" si="0"/>
        <v>-</v>
      </c>
    </row>
    <row r="48" spans="1:6" ht="12.75">
      <c r="A48" s="23" t="s">
        <v>135</v>
      </c>
      <c r="B48" s="62" t="s">
        <v>72</v>
      </c>
      <c r="C48" s="25" t="s">
        <v>136</v>
      </c>
      <c r="D48" s="26">
        <v>20000</v>
      </c>
      <c r="E48" s="63">
        <v>20000</v>
      </c>
      <c r="F48" s="64" t="str">
        <f t="shared" si="0"/>
        <v>-</v>
      </c>
    </row>
    <row r="49" spans="1:6" ht="12.75">
      <c r="A49" s="23" t="s">
        <v>137</v>
      </c>
      <c r="B49" s="62" t="s">
        <v>72</v>
      </c>
      <c r="C49" s="25" t="s">
        <v>138</v>
      </c>
      <c r="D49" s="26">
        <v>9700.2</v>
      </c>
      <c r="E49" s="63">
        <v>9700.2</v>
      </c>
      <c r="F49" s="64" t="str">
        <f t="shared" si="0"/>
        <v>-</v>
      </c>
    </row>
    <row r="50" spans="1:6" ht="12.75">
      <c r="A50" s="23" t="s">
        <v>82</v>
      </c>
      <c r="B50" s="62" t="s">
        <v>72</v>
      </c>
      <c r="C50" s="25" t="s">
        <v>139</v>
      </c>
      <c r="D50" s="26">
        <v>9700.2</v>
      </c>
      <c r="E50" s="63">
        <v>9700.2</v>
      </c>
      <c r="F50" s="64" t="str">
        <f t="shared" si="0"/>
        <v>-</v>
      </c>
    </row>
    <row r="51" spans="1:6" ht="12.75">
      <c r="A51" s="23" t="s">
        <v>135</v>
      </c>
      <c r="B51" s="62" t="s">
        <v>72</v>
      </c>
      <c r="C51" s="25" t="s">
        <v>140</v>
      </c>
      <c r="D51" s="26">
        <v>9700.2</v>
      </c>
      <c r="E51" s="63">
        <v>9700.2</v>
      </c>
      <c r="F51" s="64" t="str">
        <f t="shared" si="0"/>
        <v>-</v>
      </c>
    </row>
    <row r="52" spans="1:6" ht="33.75">
      <c r="A52" s="50" t="s">
        <v>141</v>
      </c>
      <c r="B52" s="51" t="s">
        <v>72</v>
      </c>
      <c r="C52" s="52" t="s">
        <v>142</v>
      </c>
      <c r="D52" s="53">
        <v>984099.62</v>
      </c>
      <c r="E52" s="54">
        <v>984099.62</v>
      </c>
      <c r="F52" s="55" t="str">
        <f t="shared" si="0"/>
        <v>-</v>
      </c>
    </row>
    <row r="53" spans="1:6" ht="56.25">
      <c r="A53" s="23" t="s">
        <v>76</v>
      </c>
      <c r="B53" s="62" t="s">
        <v>72</v>
      </c>
      <c r="C53" s="25" t="s">
        <v>143</v>
      </c>
      <c r="D53" s="26">
        <v>984099.62</v>
      </c>
      <c r="E53" s="63">
        <v>984099.62</v>
      </c>
      <c r="F53" s="64" t="str">
        <f t="shared" si="0"/>
        <v>-</v>
      </c>
    </row>
    <row r="54" spans="1:6" ht="22.5">
      <c r="A54" s="23" t="s">
        <v>78</v>
      </c>
      <c r="B54" s="62" t="s">
        <v>72</v>
      </c>
      <c r="C54" s="25" t="s">
        <v>144</v>
      </c>
      <c r="D54" s="26">
        <v>984099.62</v>
      </c>
      <c r="E54" s="63">
        <v>984099.62</v>
      </c>
      <c r="F54" s="64" t="str">
        <f t="shared" si="0"/>
        <v>-</v>
      </c>
    </row>
    <row r="55" spans="1:6" ht="33.75">
      <c r="A55" s="23" t="s">
        <v>80</v>
      </c>
      <c r="B55" s="62" t="s">
        <v>72</v>
      </c>
      <c r="C55" s="25" t="s">
        <v>145</v>
      </c>
      <c r="D55" s="26">
        <v>984099.62</v>
      </c>
      <c r="E55" s="63">
        <v>984099.62</v>
      </c>
      <c r="F55" s="64" t="str">
        <f t="shared" si="0"/>
        <v>-</v>
      </c>
    </row>
    <row r="56" spans="1:6" ht="12.75">
      <c r="A56" s="23" t="s">
        <v>82</v>
      </c>
      <c r="B56" s="62" t="s">
        <v>72</v>
      </c>
      <c r="C56" s="25" t="s">
        <v>146</v>
      </c>
      <c r="D56" s="26">
        <v>984099.62</v>
      </c>
      <c r="E56" s="63">
        <v>984099.62</v>
      </c>
      <c r="F56" s="64" t="str">
        <f t="shared" si="0"/>
        <v>-</v>
      </c>
    </row>
    <row r="57" spans="1:6" ht="45">
      <c r="A57" s="50" t="s">
        <v>147</v>
      </c>
      <c r="B57" s="51" t="s">
        <v>72</v>
      </c>
      <c r="C57" s="52" t="s">
        <v>148</v>
      </c>
      <c r="D57" s="53">
        <v>6000</v>
      </c>
      <c r="E57" s="54">
        <v>6000</v>
      </c>
      <c r="F57" s="55" t="str">
        <f t="shared" si="0"/>
        <v>-</v>
      </c>
    </row>
    <row r="58" spans="1:6" ht="22.5">
      <c r="A58" s="23" t="s">
        <v>97</v>
      </c>
      <c r="B58" s="62" t="s">
        <v>72</v>
      </c>
      <c r="C58" s="25" t="s">
        <v>149</v>
      </c>
      <c r="D58" s="26">
        <v>6000</v>
      </c>
      <c r="E58" s="63">
        <v>6000</v>
      </c>
      <c r="F58" s="64" t="str">
        <f t="shared" si="0"/>
        <v>-</v>
      </c>
    </row>
    <row r="59" spans="1:6" ht="22.5">
      <c r="A59" s="23" t="s">
        <v>99</v>
      </c>
      <c r="B59" s="62" t="s">
        <v>72</v>
      </c>
      <c r="C59" s="25" t="s">
        <v>150</v>
      </c>
      <c r="D59" s="26">
        <v>6000</v>
      </c>
      <c r="E59" s="63">
        <v>6000</v>
      </c>
      <c r="F59" s="64" t="str">
        <f t="shared" si="0"/>
        <v>-</v>
      </c>
    </row>
    <row r="60" spans="1:6" ht="22.5">
      <c r="A60" s="23" t="s">
        <v>101</v>
      </c>
      <c r="B60" s="62" t="s">
        <v>72</v>
      </c>
      <c r="C60" s="25" t="s">
        <v>151</v>
      </c>
      <c r="D60" s="26">
        <v>6000</v>
      </c>
      <c r="E60" s="63">
        <v>6000</v>
      </c>
      <c r="F60" s="64" t="str">
        <f t="shared" si="0"/>
        <v>-</v>
      </c>
    </row>
    <row r="61" spans="1:6" ht="12.75">
      <c r="A61" s="23" t="s">
        <v>82</v>
      </c>
      <c r="B61" s="62" t="s">
        <v>72</v>
      </c>
      <c r="C61" s="25" t="s">
        <v>152</v>
      </c>
      <c r="D61" s="26">
        <v>6000</v>
      </c>
      <c r="E61" s="63">
        <v>6000</v>
      </c>
      <c r="F61" s="64" t="str">
        <f t="shared" si="0"/>
        <v>-</v>
      </c>
    </row>
    <row r="62" spans="1:6" ht="45">
      <c r="A62" s="50" t="s">
        <v>153</v>
      </c>
      <c r="B62" s="51" t="s">
        <v>72</v>
      </c>
      <c r="C62" s="52" t="s">
        <v>154</v>
      </c>
      <c r="D62" s="53">
        <v>4903689.68</v>
      </c>
      <c r="E62" s="54">
        <v>4903689.68</v>
      </c>
      <c r="F62" s="55" t="str">
        <f t="shared" si="0"/>
        <v>-</v>
      </c>
    </row>
    <row r="63" spans="1:6" ht="56.25">
      <c r="A63" s="23" t="s">
        <v>76</v>
      </c>
      <c r="B63" s="62" t="s">
        <v>72</v>
      </c>
      <c r="C63" s="25" t="s">
        <v>155</v>
      </c>
      <c r="D63" s="26">
        <v>3190016.71</v>
      </c>
      <c r="E63" s="63">
        <v>3190016.71</v>
      </c>
      <c r="F63" s="64" t="str">
        <f t="shared" si="0"/>
        <v>-</v>
      </c>
    </row>
    <row r="64" spans="1:6" ht="22.5">
      <c r="A64" s="23" t="s">
        <v>78</v>
      </c>
      <c r="B64" s="62" t="s">
        <v>72</v>
      </c>
      <c r="C64" s="25" t="s">
        <v>156</v>
      </c>
      <c r="D64" s="26">
        <v>3190016.71</v>
      </c>
      <c r="E64" s="63">
        <v>3190016.71</v>
      </c>
      <c r="F64" s="64" t="str">
        <f t="shared" si="0"/>
        <v>-</v>
      </c>
    </row>
    <row r="65" spans="1:6" ht="33.75">
      <c r="A65" s="23" t="s">
        <v>80</v>
      </c>
      <c r="B65" s="62" t="s">
        <v>72</v>
      </c>
      <c r="C65" s="25" t="s">
        <v>157</v>
      </c>
      <c r="D65" s="26">
        <v>3116011.03</v>
      </c>
      <c r="E65" s="63">
        <v>3116011.03</v>
      </c>
      <c r="F65" s="64" t="str">
        <f t="shared" si="0"/>
        <v>-</v>
      </c>
    </row>
    <row r="66" spans="1:6" ht="12.75">
      <c r="A66" s="23" t="s">
        <v>82</v>
      </c>
      <c r="B66" s="62" t="s">
        <v>72</v>
      </c>
      <c r="C66" s="25" t="s">
        <v>158</v>
      </c>
      <c r="D66" s="26">
        <v>3116011.03</v>
      </c>
      <c r="E66" s="63">
        <v>3116011.03</v>
      </c>
      <c r="F66" s="64" t="str">
        <f t="shared" si="0"/>
        <v>-</v>
      </c>
    </row>
    <row r="67" spans="1:6" ht="33.75">
      <c r="A67" s="23" t="s">
        <v>90</v>
      </c>
      <c r="B67" s="62" t="s">
        <v>72</v>
      </c>
      <c r="C67" s="25" t="s">
        <v>159</v>
      </c>
      <c r="D67" s="26">
        <v>74005.68</v>
      </c>
      <c r="E67" s="63">
        <v>74005.68</v>
      </c>
      <c r="F67" s="64" t="str">
        <f t="shared" si="0"/>
        <v>-</v>
      </c>
    </row>
    <row r="68" spans="1:6" ht="12.75">
      <c r="A68" s="23" t="s">
        <v>82</v>
      </c>
      <c r="B68" s="62" t="s">
        <v>72</v>
      </c>
      <c r="C68" s="25" t="s">
        <v>160</v>
      </c>
      <c r="D68" s="26">
        <v>74005.68</v>
      </c>
      <c r="E68" s="63">
        <v>74005.68</v>
      </c>
      <c r="F68" s="64" t="str">
        <f t="shared" si="0"/>
        <v>-</v>
      </c>
    </row>
    <row r="69" spans="1:6" ht="22.5">
      <c r="A69" s="23" t="s">
        <v>97</v>
      </c>
      <c r="B69" s="62" t="s">
        <v>72</v>
      </c>
      <c r="C69" s="25" t="s">
        <v>161</v>
      </c>
      <c r="D69" s="26">
        <v>1712872.97</v>
      </c>
      <c r="E69" s="63">
        <v>1712872.97</v>
      </c>
      <c r="F69" s="64" t="str">
        <f t="shared" si="0"/>
        <v>-</v>
      </c>
    </row>
    <row r="70" spans="1:6" ht="22.5">
      <c r="A70" s="23" t="s">
        <v>99</v>
      </c>
      <c r="B70" s="62" t="s">
        <v>72</v>
      </c>
      <c r="C70" s="25" t="s">
        <v>162</v>
      </c>
      <c r="D70" s="26">
        <v>1712872.97</v>
      </c>
      <c r="E70" s="63">
        <v>1712872.97</v>
      </c>
      <c r="F70" s="64" t="str">
        <f t="shared" si="0"/>
        <v>-</v>
      </c>
    </row>
    <row r="71" spans="1:6" ht="22.5">
      <c r="A71" s="23" t="s">
        <v>101</v>
      </c>
      <c r="B71" s="62" t="s">
        <v>72</v>
      </c>
      <c r="C71" s="25" t="s">
        <v>163</v>
      </c>
      <c r="D71" s="26">
        <v>1712872.97</v>
      </c>
      <c r="E71" s="63">
        <v>1712872.97</v>
      </c>
      <c r="F71" s="64" t="str">
        <f t="shared" si="0"/>
        <v>-</v>
      </c>
    </row>
    <row r="72" spans="1:6" ht="12.75">
      <c r="A72" s="23" t="s">
        <v>82</v>
      </c>
      <c r="B72" s="62" t="s">
        <v>72</v>
      </c>
      <c r="C72" s="25" t="s">
        <v>164</v>
      </c>
      <c r="D72" s="26">
        <v>1281885.94</v>
      </c>
      <c r="E72" s="63">
        <v>1281885.94</v>
      </c>
      <c r="F72" s="64" t="str">
        <f t="shared" si="0"/>
        <v>-</v>
      </c>
    </row>
    <row r="73" spans="1:6" ht="12.75">
      <c r="A73" s="23" t="s">
        <v>114</v>
      </c>
      <c r="B73" s="62" t="s">
        <v>72</v>
      </c>
      <c r="C73" s="25" t="s">
        <v>165</v>
      </c>
      <c r="D73" s="26">
        <v>430987.03</v>
      </c>
      <c r="E73" s="63">
        <v>430987.03</v>
      </c>
      <c r="F73" s="64" t="str">
        <f t="shared" si="0"/>
        <v>-</v>
      </c>
    </row>
    <row r="74" spans="1:6" ht="12.75">
      <c r="A74" s="23" t="s">
        <v>120</v>
      </c>
      <c r="B74" s="62" t="s">
        <v>72</v>
      </c>
      <c r="C74" s="25" t="s">
        <v>166</v>
      </c>
      <c r="D74" s="26">
        <v>800</v>
      </c>
      <c r="E74" s="63">
        <v>800</v>
      </c>
      <c r="F74" s="64" t="str">
        <f t="shared" si="0"/>
        <v>-</v>
      </c>
    </row>
    <row r="75" spans="1:6" ht="12.75">
      <c r="A75" s="23" t="s">
        <v>65</v>
      </c>
      <c r="B75" s="62" t="s">
        <v>72</v>
      </c>
      <c r="C75" s="25" t="s">
        <v>167</v>
      </c>
      <c r="D75" s="26">
        <v>800</v>
      </c>
      <c r="E75" s="63">
        <v>800</v>
      </c>
      <c r="F75" s="64" t="str">
        <f t="shared" si="0"/>
        <v>-</v>
      </c>
    </row>
    <row r="76" spans="1:6" ht="12.75">
      <c r="A76" s="23" t="s">
        <v>82</v>
      </c>
      <c r="B76" s="62" t="s">
        <v>72</v>
      </c>
      <c r="C76" s="25" t="s">
        <v>168</v>
      </c>
      <c r="D76" s="26">
        <v>800</v>
      </c>
      <c r="E76" s="63">
        <v>800</v>
      </c>
      <c r="F76" s="64" t="str">
        <f t="shared" si="0"/>
        <v>-</v>
      </c>
    </row>
    <row r="77" spans="1:6" ht="33.75">
      <c r="A77" s="50" t="s">
        <v>169</v>
      </c>
      <c r="B77" s="51" t="s">
        <v>72</v>
      </c>
      <c r="C77" s="52" t="s">
        <v>170</v>
      </c>
      <c r="D77" s="53">
        <v>71400</v>
      </c>
      <c r="E77" s="54">
        <v>71400</v>
      </c>
      <c r="F77" s="55" t="str">
        <f t="shared" si="0"/>
        <v>-</v>
      </c>
    </row>
    <row r="78" spans="1:6" ht="12.75">
      <c r="A78" s="23" t="s">
        <v>120</v>
      </c>
      <c r="B78" s="62" t="s">
        <v>72</v>
      </c>
      <c r="C78" s="25" t="s">
        <v>171</v>
      </c>
      <c r="D78" s="26">
        <v>71400</v>
      </c>
      <c r="E78" s="63">
        <v>71400</v>
      </c>
      <c r="F78" s="64" t="str">
        <f t="shared" si="0"/>
        <v>-</v>
      </c>
    </row>
    <row r="79" spans="1:6" ht="12.75">
      <c r="A79" s="23" t="s">
        <v>65</v>
      </c>
      <c r="B79" s="62" t="s">
        <v>72</v>
      </c>
      <c r="C79" s="25" t="s">
        <v>172</v>
      </c>
      <c r="D79" s="26">
        <v>71400</v>
      </c>
      <c r="E79" s="63">
        <v>71400</v>
      </c>
      <c r="F79" s="64" t="str">
        <f aca="true" t="shared" si="1" ref="F79:F142">IF(OR(D79="-",E79=D79),"-",D79-IF(E79="-",0,E79))</f>
        <v>-</v>
      </c>
    </row>
    <row r="80" spans="1:6" ht="12.75">
      <c r="A80" s="23" t="s">
        <v>82</v>
      </c>
      <c r="B80" s="62" t="s">
        <v>72</v>
      </c>
      <c r="C80" s="25" t="s">
        <v>173</v>
      </c>
      <c r="D80" s="26">
        <v>71400</v>
      </c>
      <c r="E80" s="63">
        <v>71400</v>
      </c>
      <c r="F80" s="64" t="str">
        <f t="shared" si="1"/>
        <v>-</v>
      </c>
    </row>
    <row r="81" spans="1:6" ht="12.75">
      <c r="A81" s="50" t="s">
        <v>174</v>
      </c>
      <c r="B81" s="51" t="s">
        <v>72</v>
      </c>
      <c r="C81" s="52" t="s">
        <v>175</v>
      </c>
      <c r="D81" s="53">
        <v>1855749.2</v>
      </c>
      <c r="E81" s="54">
        <v>1855749.2</v>
      </c>
      <c r="F81" s="55" t="str">
        <f t="shared" si="1"/>
        <v>-</v>
      </c>
    </row>
    <row r="82" spans="1:6" ht="22.5">
      <c r="A82" s="23" t="s">
        <v>97</v>
      </c>
      <c r="B82" s="62" t="s">
        <v>72</v>
      </c>
      <c r="C82" s="25" t="s">
        <v>176</v>
      </c>
      <c r="D82" s="26">
        <v>1386849</v>
      </c>
      <c r="E82" s="63">
        <v>1386849</v>
      </c>
      <c r="F82" s="64" t="str">
        <f t="shared" si="1"/>
        <v>-</v>
      </c>
    </row>
    <row r="83" spans="1:6" ht="22.5">
      <c r="A83" s="23" t="s">
        <v>99</v>
      </c>
      <c r="B83" s="62" t="s">
        <v>72</v>
      </c>
      <c r="C83" s="25" t="s">
        <v>177</v>
      </c>
      <c r="D83" s="26">
        <v>1386849</v>
      </c>
      <c r="E83" s="63">
        <v>1386849</v>
      </c>
      <c r="F83" s="64" t="str">
        <f t="shared" si="1"/>
        <v>-</v>
      </c>
    </row>
    <row r="84" spans="1:6" ht="22.5">
      <c r="A84" s="23" t="s">
        <v>101</v>
      </c>
      <c r="B84" s="62" t="s">
        <v>72</v>
      </c>
      <c r="C84" s="25" t="s">
        <v>178</v>
      </c>
      <c r="D84" s="26">
        <v>1386849</v>
      </c>
      <c r="E84" s="63">
        <v>1386849</v>
      </c>
      <c r="F84" s="64" t="str">
        <f t="shared" si="1"/>
        <v>-</v>
      </c>
    </row>
    <row r="85" spans="1:6" ht="12.75">
      <c r="A85" s="23" t="s">
        <v>82</v>
      </c>
      <c r="B85" s="62" t="s">
        <v>72</v>
      </c>
      <c r="C85" s="25" t="s">
        <v>179</v>
      </c>
      <c r="D85" s="26">
        <v>1377176</v>
      </c>
      <c r="E85" s="63">
        <v>1377176</v>
      </c>
      <c r="F85" s="64" t="str">
        <f t="shared" si="1"/>
        <v>-</v>
      </c>
    </row>
    <row r="86" spans="1:6" ht="12.75">
      <c r="A86" s="23" t="s">
        <v>114</v>
      </c>
      <c r="B86" s="62" t="s">
        <v>72</v>
      </c>
      <c r="C86" s="25" t="s">
        <v>180</v>
      </c>
      <c r="D86" s="26">
        <v>9673</v>
      </c>
      <c r="E86" s="63">
        <v>9673</v>
      </c>
      <c r="F86" s="64" t="str">
        <f t="shared" si="1"/>
        <v>-</v>
      </c>
    </row>
    <row r="87" spans="1:6" ht="12.75">
      <c r="A87" s="23" t="s">
        <v>120</v>
      </c>
      <c r="B87" s="62" t="s">
        <v>72</v>
      </c>
      <c r="C87" s="25" t="s">
        <v>181</v>
      </c>
      <c r="D87" s="26">
        <v>439200</v>
      </c>
      <c r="E87" s="63">
        <v>439200</v>
      </c>
      <c r="F87" s="64" t="str">
        <f t="shared" si="1"/>
        <v>-</v>
      </c>
    </row>
    <row r="88" spans="1:6" ht="12.75">
      <c r="A88" s="23" t="s">
        <v>65</v>
      </c>
      <c r="B88" s="62" t="s">
        <v>72</v>
      </c>
      <c r="C88" s="25" t="s">
        <v>182</v>
      </c>
      <c r="D88" s="26">
        <v>439200</v>
      </c>
      <c r="E88" s="63">
        <v>439200</v>
      </c>
      <c r="F88" s="64" t="str">
        <f t="shared" si="1"/>
        <v>-</v>
      </c>
    </row>
    <row r="89" spans="1:6" ht="12.75">
      <c r="A89" s="23" t="s">
        <v>82</v>
      </c>
      <c r="B89" s="62" t="s">
        <v>72</v>
      </c>
      <c r="C89" s="25" t="s">
        <v>183</v>
      </c>
      <c r="D89" s="26">
        <v>439200</v>
      </c>
      <c r="E89" s="63">
        <v>439200</v>
      </c>
      <c r="F89" s="64" t="str">
        <f t="shared" si="1"/>
        <v>-</v>
      </c>
    </row>
    <row r="90" spans="1:6" ht="12.75">
      <c r="A90" s="23" t="s">
        <v>128</v>
      </c>
      <c r="B90" s="62" t="s">
        <v>72</v>
      </c>
      <c r="C90" s="25" t="s">
        <v>184</v>
      </c>
      <c r="D90" s="26">
        <v>29700.2</v>
      </c>
      <c r="E90" s="63">
        <v>29700.2</v>
      </c>
      <c r="F90" s="64" t="str">
        <f t="shared" si="1"/>
        <v>-</v>
      </c>
    </row>
    <row r="91" spans="1:6" ht="12.75">
      <c r="A91" s="23" t="s">
        <v>130</v>
      </c>
      <c r="B91" s="62" t="s">
        <v>72</v>
      </c>
      <c r="C91" s="25" t="s">
        <v>185</v>
      </c>
      <c r="D91" s="26">
        <v>29700.2</v>
      </c>
      <c r="E91" s="63">
        <v>29700.2</v>
      </c>
      <c r="F91" s="64" t="str">
        <f t="shared" si="1"/>
        <v>-</v>
      </c>
    </row>
    <row r="92" spans="1:6" ht="12.75">
      <c r="A92" s="23" t="s">
        <v>132</v>
      </c>
      <c r="B92" s="62" t="s">
        <v>72</v>
      </c>
      <c r="C92" s="25" t="s">
        <v>186</v>
      </c>
      <c r="D92" s="26">
        <v>20000</v>
      </c>
      <c r="E92" s="63">
        <v>20000</v>
      </c>
      <c r="F92" s="64" t="str">
        <f t="shared" si="1"/>
        <v>-</v>
      </c>
    </row>
    <row r="93" spans="1:6" ht="12.75">
      <c r="A93" s="23" t="s">
        <v>82</v>
      </c>
      <c r="B93" s="62" t="s">
        <v>72</v>
      </c>
      <c r="C93" s="25" t="s">
        <v>187</v>
      </c>
      <c r="D93" s="26">
        <v>20000</v>
      </c>
      <c r="E93" s="63">
        <v>20000</v>
      </c>
      <c r="F93" s="64" t="str">
        <f t="shared" si="1"/>
        <v>-</v>
      </c>
    </row>
    <row r="94" spans="1:6" ht="12.75">
      <c r="A94" s="23" t="s">
        <v>137</v>
      </c>
      <c r="B94" s="62" t="s">
        <v>72</v>
      </c>
      <c r="C94" s="25" t="s">
        <v>188</v>
      </c>
      <c r="D94" s="26">
        <v>9700.2</v>
      </c>
      <c r="E94" s="63">
        <v>9700.2</v>
      </c>
      <c r="F94" s="64" t="str">
        <f t="shared" si="1"/>
        <v>-</v>
      </c>
    </row>
    <row r="95" spans="1:6" ht="12.75">
      <c r="A95" s="23" t="s">
        <v>82</v>
      </c>
      <c r="B95" s="62" t="s">
        <v>72</v>
      </c>
      <c r="C95" s="25" t="s">
        <v>189</v>
      </c>
      <c r="D95" s="26">
        <v>9700.2</v>
      </c>
      <c r="E95" s="63">
        <v>9700.2</v>
      </c>
      <c r="F95" s="64" t="str">
        <f t="shared" si="1"/>
        <v>-</v>
      </c>
    </row>
    <row r="96" spans="1:6" ht="12.75">
      <c r="A96" s="50" t="s">
        <v>190</v>
      </c>
      <c r="B96" s="51" t="s">
        <v>72</v>
      </c>
      <c r="C96" s="52" t="s">
        <v>191</v>
      </c>
      <c r="D96" s="53" t="s">
        <v>32</v>
      </c>
      <c r="E96" s="54">
        <v>206300</v>
      </c>
      <c r="F96" s="55" t="str">
        <f t="shared" si="1"/>
        <v>-</v>
      </c>
    </row>
    <row r="97" spans="1:6" ht="56.25">
      <c r="A97" s="23" t="s">
        <v>76</v>
      </c>
      <c r="B97" s="62" t="s">
        <v>72</v>
      </c>
      <c r="C97" s="25" t="s">
        <v>192</v>
      </c>
      <c r="D97" s="26" t="s">
        <v>32</v>
      </c>
      <c r="E97" s="63">
        <v>206300</v>
      </c>
      <c r="F97" s="64" t="str">
        <f t="shared" si="1"/>
        <v>-</v>
      </c>
    </row>
    <row r="98" spans="1:6" ht="22.5">
      <c r="A98" s="23" t="s">
        <v>78</v>
      </c>
      <c r="B98" s="62" t="s">
        <v>72</v>
      </c>
      <c r="C98" s="25" t="s">
        <v>193</v>
      </c>
      <c r="D98" s="26" t="s">
        <v>32</v>
      </c>
      <c r="E98" s="63">
        <v>206300</v>
      </c>
      <c r="F98" s="64" t="str">
        <f t="shared" si="1"/>
        <v>-</v>
      </c>
    </row>
    <row r="99" spans="1:6" ht="33.75">
      <c r="A99" s="23" t="s">
        <v>80</v>
      </c>
      <c r="B99" s="62" t="s">
        <v>72</v>
      </c>
      <c r="C99" s="25" t="s">
        <v>194</v>
      </c>
      <c r="D99" s="26" t="s">
        <v>32</v>
      </c>
      <c r="E99" s="63">
        <v>206300</v>
      </c>
      <c r="F99" s="64" t="str">
        <f t="shared" si="1"/>
        <v>-</v>
      </c>
    </row>
    <row r="100" spans="1:6" ht="12.75">
      <c r="A100" s="23" t="s">
        <v>82</v>
      </c>
      <c r="B100" s="62" t="s">
        <v>72</v>
      </c>
      <c r="C100" s="25" t="s">
        <v>195</v>
      </c>
      <c r="D100" s="26" t="s">
        <v>32</v>
      </c>
      <c r="E100" s="63">
        <v>206300</v>
      </c>
      <c r="F100" s="64" t="str">
        <f t="shared" si="1"/>
        <v>-</v>
      </c>
    </row>
    <row r="101" spans="1:6" ht="12.75">
      <c r="A101" s="23" t="s">
        <v>84</v>
      </c>
      <c r="B101" s="62" t="s">
        <v>72</v>
      </c>
      <c r="C101" s="25" t="s">
        <v>196</v>
      </c>
      <c r="D101" s="26" t="s">
        <v>32</v>
      </c>
      <c r="E101" s="63">
        <v>206300</v>
      </c>
      <c r="F101" s="64" t="str">
        <f t="shared" si="1"/>
        <v>-</v>
      </c>
    </row>
    <row r="102" spans="1:6" ht="12.75">
      <c r="A102" s="23" t="s">
        <v>86</v>
      </c>
      <c r="B102" s="62" t="s">
        <v>72</v>
      </c>
      <c r="C102" s="25" t="s">
        <v>197</v>
      </c>
      <c r="D102" s="26" t="s">
        <v>32</v>
      </c>
      <c r="E102" s="63">
        <v>146146.48</v>
      </c>
      <c r="F102" s="64" t="str">
        <f t="shared" si="1"/>
        <v>-</v>
      </c>
    </row>
    <row r="103" spans="1:6" ht="12.75">
      <c r="A103" s="23" t="s">
        <v>88</v>
      </c>
      <c r="B103" s="62" t="s">
        <v>72</v>
      </c>
      <c r="C103" s="25" t="s">
        <v>198</v>
      </c>
      <c r="D103" s="26" t="s">
        <v>32</v>
      </c>
      <c r="E103" s="63">
        <v>60153.52</v>
      </c>
      <c r="F103" s="64" t="str">
        <f t="shared" si="1"/>
        <v>-</v>
      </c>
    </row>
    <row r="104" spans="1:6" ht="12.75">
      <c r="A104" s="50" t="s">
        <v>199</v>
      </c>
      <c r="B104" s="51" t="s">
        <v>72</v>
      </c>
      <c r="C104" s="52" t="s">
        <v>200</v>
      </c>
      <c r="D104" s="53" t="s">
        <v>32</v>
      </c>
      <c r="E104" s="54">
        <v>206300</v>
      </c>
      <c r="F104" s="55" t="str">
        <f t="shared" si="1"/>
        <v>-</v>
      </c>
    </row>
    <row r="105" spans="1:6" ht="56.25">
      <c r="A105" s="23" t="s">
        <v>76</v>
      </c>
      <c r="B105" s="62" t="s">
        <v>72</v>
      </c>
      <c r="C105" s="25" t="s">
        <v>201</v>
      </c>
      <c r="D105" s="26" t="s">
        <v>32</v>
      </c>
      <c r="E105" s="63">
        <v>206300</v>
      </c>
      <c r="F105" s="64" t="str">
        <f t="shared" si="1"/>
        <v>-</v>
      </c>
    </row>
    <row r="106" spans="1:6" ht="22.5">
      <c r="A106" s="23" t="s">
        <v>78</v>
      </c>
      <c r="B106" s="62" t="s">
        <v>72</v>
      </c>
      <c r="C106" s="25" t="s">
        <v>202</v>
      </c>
      <c r="D106" s="26" t="s">
        <v>32</v>
      </c>
      <c r="E106" s="63">
        <v>206300</v>
      </c>
      <c r="F106" s="64" t="str">
        <f t="shared" si="1"/>
        <v>-</v>
      </c>
    </row>
    <row r="107" spans="1:6" ht="33.75">
      <c r="A107" s="23" t="s">
        <v>80</v>
      </c>
      <c r="B107" s="62" t="s">
        <v>72</v>
      </c>
      <c r="C107" s="25" t="s">
        <v>203</v>
      </c>
      <c r="D107" s="26" t="s">
        <v>32</v>
      </c>
      <c r="E107" s="63">
        <v>206300</v>
      </c>
      <c r="F107" s="64" t="str">
        <f t="shared" si="1"/>
        <v>-</v>
      </c>
    </row>
    <row r="108" spans="1:6" ht="12.75">
      <c r="A108" s="23" t="s">
        <v>82</v>
      </c>
      <c r="B108" s="62" t="s">
        <v>72</v>
      </c>
      <c r="C108" s="25" t="s">
        <v>204</v>
      </c>
      <c r="D108" s="26" t="s">
        <v>32</v>
      </c>
      <c r="E108" s="63">
        <v>206300</v>
      </c>
      <c r="F108" s="64" t="str">
        <f t="shared" si="1"/>
        <v>-</v>
      </c>
    </row>
    <row r="109" spans="1:6" ht="22.5">
      <c r="A109" s="50" t="s">
        <v>205</v>
      </c>
      <c r="B109" s="51" t="s">
        <v>72</v>
      </c>
      <c r="C109" s="52" t="s">
        <v>206</v>
      </c>
      <c r="D109" s="53">
        <v>315238.21</v>
      </c>
      <c r="E109" s="54">
        <v>315238.21</v>
      </c>
      <c r="F109" s="55" t="str">
        <f t="shared" si="1"/>
        <v>-</v>
      </c>
    </row>
    <row r="110" spans="1:6" ht="22.5">
      <c r="A110" s="23" t="s">
        <v>97</v>
      </c>
      <c r="B110" s="62" t="s">
        <v>72</v>
      </c>
      <c r="C110" s="25" t="s">
        <v>207</v>
      </c>
      <c r="D110" s="26">
        <v>315238.21</v>
      </c>
      <c r="E110" s="63">
        <v>315238.21</v>
      </c>
      <c r="F110" s="64" t="str">
        <f t="shared" si="1"/>
        <v>-</v>
      </c>
    </row>
    <row r="111" spans="1:6" ht="22.5">
      <c r="A111" s="23" t="s">
        <v>99</v>
      </c>
      <c r="B111" s="62" t="s">
        <v>72</v>
      </c>
      <c r="C111" s="25" t="s">
        <v>208</v>
      </c>
      <c r="D111" s="26">
        <v>315238.21</v>
      </c>
      <c r="E111" s="63">
        <v>315238.21</v>
      </c>
      <c r="F111" s="64" t="str">
        <f t="shared" si="1"/>
        <v>-</v>
      </c>
    </row>
    <row r="112" spans="1:6" ht="22.5">
      <c r="A112" s="23" t="s">
        <v>101</v>
      </c>
      <c r="B112" s="62" t="s">
        <v>72</v>
      </c>
      <c r="C112" s="25" t="s">
        <v>209</v>
      </c>
      <c r="D112" s="26">
        <v>315238.21</v>
      </c>
      <c r="E112" s="63">
        <v>315238.21</v>
      </c>
      <c r="F112" s="64" t="str">
        <f t="shared" si="1"/>
        <v>-</v>
      </c>
    </row>
    <row r="113" spans="1:6" ht="12.75">
      <c r="A113" s="23" t="s">
        <v>82</v>
      </c>
      <c r="B113" s="62" t="s">
        <v>72</v>
      </c>
      <c r="C113" s="25" t="s">
        <v>210</v>
      </c>
      <c r="D113" s="26">
        <v>82539.48</v>
      </c>
      <c r="E113" s="63">
        <v>82539.48</v>
      </c>
      <c r="F113" s="64" t="str">
        <f t="shared" si="1"/>
        <v>-</v>
      </c>
    </row>
    <row r="114" spans="1:6" ht="12.75">
      <c r="A114" s="23" t="s">
        <v>104</v>
      </c>
      <c r="B114" s="62" t="s">
        <v>72</v>
      </c>
      <c r="C114" s="25" t="s">
        <v>211</v>
      </c>
      <c r="D114" s="26">
        <v>82539.48</v>
      </c>
      <c r="E114" s="63">
        <v>82539.48</v>
      </c>
      <c r="F114" s="64" t="str">
        <f t="shared" si="1"/>
        <v>-</v>
      </c>
    </row>
    <row r="115" spans="1:6" ht="12.75">
      <c r="A115" s="23" t="s">
        <v>110</v>
      </c>
      <c r="B115" s="62" t="s">
        <v>72</v>
      </c>
      <c r="C115" s="25" t="s">
        <v>212</v>
      </c>
      <c r="D115" s="26">
        <v>45999.48</v>
      </c>
      <c r="E115" s="63">
        <v>45999.48</v>
      </c>
      <c r="F115" s="64" t="str">
        <f t="shared" si="1"/>
        <v>-</v>
      </c>
    </row>
    <row r="116" spans="1:6" ht="12.75">
      <c r="A116" s="23" t="s">
        <v>112</v>
      </c>
      <c r="B116" s="62" t="s">
        <v>72</v>
      </c>
      <c r="C116" s="25" t="s">
        <v>213</v>
      </c>
      <c r="D116" s="26">
        <v>36540</v>
      </c>
      <c r="E116" s="63">
        <v>36540</v>
      </c>
      <c r="F116" s="64" t="str">
        <f t="shared" si="1"/>
        <v>-</v>
      </c>
    </row>
    <row r="117" spans="1:6" ht="12.75">
      <c r="A117" s="23" t="s">
        <v>114</v>
      </c>
      <c r="B117" s="62" t="s">
        <v>72</v>
      </c>
      <c r="C117" s="25" t="s">
        <v>214</v>
      </c>
      <c r="D117" s="26">
        <v>232698.73</v>
      </c>
      <c r="E117" s="63">
        <v>232698.73</v>
      </c>
      <c r="F117" s="64" t="str">
        <f t="shared" si="1"/>
        <v>-</v>
      </c>
    </row>
    <row r="118" spans="1:6" ht="12.75">
      <c r="A118" s="23" t="s">
        <v>116</v>
      </c>
      <c r="B118" s="62" t="s">
        <v>72</v>
      </c>
      <c r="C118" s="25" t="s">
        <v>215</v>
      </c>
      <c r="D118" s="26">
        <v>229249.43</v>
      </c>
      <c r="E118" s="63">
        <v>229249.43</v>
      </c>
      <c r="F118" s="64" t="str">
        <f t="shared" si="1"/>
        <v>-</v>
      </c>
    </row>
    <row r="119" spans="1:6" ht="12.75">
      <c r="A119" s="23" t="s">
        <v>118</v>
      </c>
      <c r="B119" s="62" t="s">
        <v>72</v>
      </c>
      <c r="C119" s="25" t="s">
        <v>216</v>
      </c>
      <c r="D119" s="26">
        <v>3449.3</v>
      </c>
      <c r="E119" s="63">
        <v>3449.3</v>
      </c>
      <c r="F119" s="64" t="str">
        <f t="shared" si="1"/>
        <v>-</v>
      </c>
    </row>
    <row r="120" spans="1:6" ht="33.75">
      <c r="A120" s="50" t="s">
        <v>217</v>
      </c>
      <c r="B120" s="51" t="s">
        <v>72</v>
      </c>
      <c r="C120" s="52" t="s">
        <v>218</v>
      </c>
      <c r="D120" s="53">
        <v>145988.78</v>
      </c>
      <c r="E120" s="54">
        <v>145988.78</v>
      </c>
      <c r="F120" s="55" t="str">
        <f t="shared" si="1"/>
        <v>-</v>
      </c>
    </row>
    <row r="121" spans="1:6" ht="22.5">
      <c r="A121" s="23" t="s">
        <v>97</v>
      </c>
      <c r="B121" s="62" t="s">
        <v>72</v>
      </c>
      <c r="C121" s="25" t="s">
        <v>219</v>
      </c>
      <c r="D121" s="26">
        <v>145988.78</v>
      </c>
      <c r="E121" s="63">
        <v>145988.78</v>
      </c>
      <c r="F121" s="64" t="str">
        <f t="shared" si="1"/>
        <v>-</v>
      </c>
    </row>
    <row r="122" spans="1:6" ht="22.5">
      <c r="A122" s="23" t="s">
        <v>99</v>
      </c>
      <c r="B122" s="62" t="s">
        <v>72</v>
      </c>
      <c r="C122" s="25" t="s">
        <v>220</v>
      </c>
      <c r="D122" s="26">
        <v>145988.78</v>
      </c>
      <c r="E122" s="63">
        <v>145988.78</v>
      </c>
      <c r="F122" s="64" t="str">
        <f t="shared" si="1"/>
        <v>-</v>
      </c>
    </row>
    <row r="123" spans="1:6" ht="22.5">
      <c r="A123" s="23" t="s">
        <v>101</v>
      </c>
      <c r="B123" s="62" t="s">
        <v>72</v>
      </c>
      <c r="C123" s="25" t="s">
        <v>221</v>
      </c>
      <c r="D123" s="26">
        <v>145988.78</v>
      </c>
      <c r="E123" s="63">
        <v>145988.78</v>
      </c>
      <c r="F123" s="64" t="str">
        <f t="shared" si="1"/>
        <v>-</v>
      </c>
    </row>
    <row r="124" spans="1:6" ht="12.75">
      <c r="A124" s="23" t="s">
        <v>82</v>
      </c>
      <c r="B124" s="62" t="s">
        <v>72</v>
      </c>
      <c r="C124" s="25" t="s">
        <v>222</v>
      </c>
      <c r="D124" s="26">
        <v>82539.48</v>
      </c>
      <c r="E124" s="63">
        <v>82539.48</v>
      </c>
      <c r="F124" s="64" t="str">
        <f t="shared" si="1"/>
        <v>-</v>
      </c>
    </row>
    <row r="125" spans="1:6" ht="12.75">
      <c r="A125" s="23" t="s">
        <v>114</v>
      </c>
      <c r="B125" s="62" t="s">
        <v>72</v>
      </c>
      <c r="C125" s="25" t="s">
        <v>223</v>
      </c>
      <c r="D125" s="26">
        <v>63449.3</v>
      </c>
      <c r="E125" s="63">
        <v>63449.3</v>
      </c>
      <c r="F125" s="64" t="str">
        <f t="shared" si="1"/>
        <v>-</v>
      </c>
    </row>
    <row r="126" spans="1:6" ht="12.75">
      <c r="A126" s="50" t="s">
        <v>224</v>
      </c>
      <c r="B126" s="51" t="s">
        <v>72</v>
      </c>
      <c r="C126" s="52" t="s">
        <v>225</v>
      </c>
      <c r="D126" s="53">
        <v>169249.43</v>
      </c>
      <c r="E126" s="54">
        <v>169249.43</v>
      </c>
      <c r="F126" s="55" t="str">
        <f t="shared" si="1"/>
        <v>-</v>
      </c>
    </row>
    <row r="127" spans="1:6" ht="22.5">
      <c r="A127" s="23" t="s">
        <v>97</v>
      </c>
      <c r="B127" s="62" t="s">
        <v>72</v>
      </c>
      <c r="C127" s="25" t="s">
        <v>226</v>
      </c>
      <c r="D127" s="26">
        <v>169249.43</v>
      </c>
      <c r="E127" s="63">
        <v>169249.43</v>
      </c>
      <c r="F127" s="64" t="str">
        <f t="shared" si="1"/>
        <v>-</v>
      </c>
    </row>
    <row r="128" spans="1:6" ht="22.5">
      <c r="A128" s="23" t="s">
        <v>99</v>
      </c>
      <c r="B128" s="62" t="s">
        <v>72</v>
      </c>
      <c r="C128" s="25" t="s">
        <v>227</v>
      </c>
      <c r="D128" s="26">
        <v>169249.43</v>
      </c>
      <c r="E128" s="63">
        <v>169249.43</v>
      </c>
      <c r="F128" s="64" t="str">
        <f t="shared" si="1"/>
        <v>-</v>
      </c>
    </row>
    <row r="129" spans="1:6" ht="22.5">
      <c r="A129" s="23" t="s">
        <v>101</v>
      </c>
      <c r="B129" s="62" t="s">
        <v>72</v>
      </c>
      <c r="C129" s="25" t="s">
        <v>228</v>
      </c>
      <c r="D129" s="26">
        <v>169249.43</v>
      </c>
      <c r="E129" s="63">
        <v>169249.43</v>
      </c>
      <c r="F129" s="64" t="str">
        <f t="shared" si="1"/>
        <v>-</v>
      </c>
    </row>
    <row r="130" spans="1:6" ht="12.75">
      <c r="A130" s="23" t="s">
        <v>114</v>
      </c>
      <c r="B130" s="62" t="s">
        <v>72</v>
      </c>
      <c r="C130" s="25" t="s">
        <v>229</v>
      </c>
      <c r="D130" s="26">
        <v>169249.43</v>
      </c>
      <c r="E130" s="63">
        <v>169249.43</v>
      </c>
      <c r="F130" s="64" t="str">
        <f t="shared" si="1"/>
        <v>-</v>
      </c>
    </row>
    <row r="131" spans="1:6" ht="12.75">
      <c r="A131" s="50" t="s">
        <v>230</v>
      </c>
      <c r="B131" s="51" t="s">
        <v>72</v>
      </c>
      <c r="C131" s="52" t="s">
        <v>231</v>
      </c>
      <c r="D131" s="53">
        <v>3203015.68</v>
      </c>
      <c r="E131" s="54">
        <v>3203015.68</v>
      </c>
      <c r="F131" s="55" t="str">
        <f t="shared" si="1"/>
        <v>-</v>
      </c>
    </row>
    <row r="132" spans="1:6" ht="22.5">
      <c r="A132" s="23" t="s">
        <v>97</v>
      </c>
      <c r="B132" s="62" t="s">
        <v>72</v>
      </c>
      <c r="C132" s="25" t="s">
        <v>232</v>
      </c>
      <c r="D132" s="26">
        <v>3203015.68</v>
      </c>
      <c r="E132" s="63">
        <v>3203015.68</v>
      </c>
      <c r="F132" s="64" t="str">
        <f t="shared" si="1"/>
        <v>-</v>
      </c>
    </row>
    <row r="133" spans="1:6" ht="22.5">
      <c r="A133" s="23" t="s">
        <v>99</v>
      </c>
      <c r="B133" s="62" t="s">
        <v>72</v>
      </c>
      <c r="C133" s="25" t="s">
        <v>233</v>
      </c>
      <c r="D133" s="26">
        <v>3203015.68</v>
      </c>
      <c r="E133" s="63">
        <v>3203015.68</v>
      </c>
      <c r="F133" s="64" t="str">
        <f t="shared" si="1"/>
        <v>-</v>
      </c>
    </row>
    <row r="134" spans="1:6" ht="22.5">
      <c r="A134" s="23" t="s">
        <v>101</v>
      </c>
      <c r="B134" s="62" t="s">
        <v>72</v>
      </c>
      <c r="C134" s="25" t="s">
        <v>234</v>
      </c>
      <c r="D134" s="26">
        <v>3203015.68</v>
      </c>
      <c r="E134" s="63">
        <v>3203015.68</v>
      </c>
      <c r="F134" s="64" t="str">
        <f t="shared" si="1"/>
        <v>-</v>
      </c>
    </row>
    <row r="135" spans="1:6" ht="12.75">
      <c r="A135" s="23" t="s">
        <v>82</v>
      </c>
      <c r="B135" s="62" t="s">
        <v>72</v>
      </c>
      <c r="C135" s="25" t="s">
        <v>235</v>
      </c>
      <c r="D135" s="26">
        <v>3094015.69</v>
      </c>
      <c r="E135" s="63">
        <v>3094015.69</v>
      </c>
      <c r="F135" s="64" t="str">
        <f t="shared" si="1"/>
        <v>-</v>
      </c>
    </row>
    <row r="136" spans="1:6" ht="12.75">
      <c r="A136" s="23" t="s">
        <v>104</v>
      </c>
      <c r="B136" s="62" t="s">
        <v>72</v>
      </c>
      <c r="C136" s="25" t="s">
        <v>236</v>
      </c>
      <c r="D136" s="26">
        <v>3094015.69</v>
      </c>
      <c r="E136" s="63">
        <v>3094015.69</v>
      </c>
      <c r="F136" s="64" t="str">
        <f t="shared" si="1"/>
        <v>-</v>
      </c>
    </row>
    <row r="137" spans="1:6" ht="12.75">
      <c r="A137" s="23" t="s">
        <v>110</v>
      </c>
      <c r="B137" s="62" t="s">
        <v>72</v>
      </c>
      <c r="C137" s="25" t="s">
        <v>237</v>
      </c>
      <c r="D137" s="26">
        <v>2881383.96</v>
      </c>
      <c r="E137" s="63">
        <v>2881383.96</v>
      </c>
      <c r="F137" s="64" t="str">
        <f t="shared" si="1"/>
        <v>-</v>
      </c>
    </row>
    <row r="138" spans="1:6" ht="12.75">
      <c r="A138" s="23" t="s">
        <v>112</v>
      </c>
      <c r="B138" s="62" t="s">
        <v>72</v>
      </c>
      <c r="C138" s="25" t="s">
        <v>238</v>
      </c>
      <c r="D138" s="26">
        <v>212631.73</v>
      </c>
      <c r="E138" s="63">
        <v>212631.73</v>
      </c>
      <c r="F138" s="64" t="str">
        <f t="shared" si="1"/>
        <v>-</v>
      </c>
    </row>
    <row r="139" spans="1:6" ht="12.75">
      <c r="A139" s="23" t="s">
        <v>114</v>
      </c>
      <c r="B139" s="62" t="s">
        <v>72</v>
      </c>
      <c r="C139" s="25" t="s">
        <v>239</v>
      </c>
      <c r="D139" s="26">
        <v>108999.99</v>
      </c>
      <c r="E139" s="63">
        <v>108999.99</v>
      </c>
      <c r="F139" s="64" t="str">
        <f t="shared" si="1"/>
        <v>-</v>
      </c>
    </row>
    <row r="140" spans="1:6" ht="12.75">
      <c r="A140" s="23" t="s">
        <v>116</v>
      </c>
      <c r="B140" s="62" t="s">
        <v>72</v>
      </c>
      <c r="C140" s="25" t="s">
        <v>240</v>
      </c>
      <c r="D140" s="26">
        <v>9999.99</v>
      </c>
      <c r="E140" s="63">
        <v>9999.99</v>
      </c>
      <c r="F140" s="64" t="str">
        <f t="shared" si="1"/>
        <v>-</v>
      </c>
    </row>
    <row r="141" spans="1:6" ht="12.75">
      <c r="A141" s="23" t="s">
        <v>118</v>
      </c>
      <c r="B141" s="62" t="s">
        <v>72</v>
      </c>
      <c r="C141" s="25" t="s">
        <v>241</v>
      </c>
      <c r="D141" s="26">
        <v>99000</v>
      </c>
      <c r="E141" s="63">
        <v>99000</v>
      </c>
      <c r="F141" s="64" t="str">
        <f t="shared" si="1"/>
        <v>-</v>
      </c>
    </row>
    <row r="142" spans="1:6" ht="12.75">
      <c r="A142" s="50" t="s">
        <v>242</v>
      </c>
      <c r="B142" s="51" t="s">
        <v>72</v>
      </c>
      <c r="C142" s="52" t="s">
        <v>243</v>
      </c>
      <c r="D142" s="53">
        <v>3193015.69</v>
      </c>
      <c r="E142" s="54">
        <v>3193015.69</v>
      </c>
      <c r="F142" s="55" t="str">
        <f t="shared" si="1"/>
        <v>-</v>
      </c>
    </row>
    <row r="143" spans="1:6" ht="22.5">
      <c r="A143" s="23" t="s">
        <v>97</v>
      </c>
      <c r="B143" s="62" t="s">
        <v>72</v>
      </c>
      <c r="C143" s="25" t="s">
        <v>244</v>
      </c>
      <c r="D143" s="26">
        <v>3193015.69</v>
      </c>
      <c r="E143" s="63">
        <v>3193015.69</v>
      </c>
      <c r="F143" s="64" t="str">
        <f aca="true" t="shared" si="2" ref="F143:F206">IF(OR(D143="-",E143=D143),"-",D143-IF(E143="-",0,E143))</f>
        <v>-</v>
      </c>
    </row>
    <row r="144" spans="1:6" ht="22.5">
      <c r="A144" s="23" t="s">
        <v>99</v>
      </c>
      <c r="B144" s="62" t="s">
        <v>72</v>
      </c>
      <c r="C144" s="25" t="s">
        <v>245</v>
      </c>
      <c r="D144" s="26">
        <v>3193015.69</v>
      </c>
      <c r="E144" s="63">
        <v>3193015.69</v>
      </c>
      <c r="F144" s="64" t="str">
        <f t="shared" si="2"/>
        <v>-</v>
      </c>
    </row>
    <row r="145" spans="1:6" ht="22.5">
      <c r="A145" s="23" t="s">
        <v>101</v>
      </c>
      <c r="B145" s="62" t="s">
        <v>72</v>
      </c>
      <c r="C145" s="25" t="s">
        <v>246</v>
      </c>
      <c r="D145" s="26">
        <v>3193015.69</v>
      </c>
      <c r="E145" s="63">
        <v>3193015.69</v>
      </c>
      <c r="F145" s="64" t="str">
        <f t="shared" si="2"/>
        <v>-</v>
      </c>
    </row>
    <row r="146" spans="1:6" ht="12.75">
      <c r="A146" s="23" t="s">
        <v>82</v>
      </c>
      <c r="B146" s="62" t="s">
        <v>72</v>
      </c>
      <c r="C146" s="25" t="s">
        <v>247</v>
      </c>
      <c r="D146" s="26">
        <v>3094015.69</v>
      </c>
      <c r="E146" s="63">
        <v>3094015.69</v>
      </c>
      <c r="F146" s="64" t="str">
        <f t="shared" si="2"/>
        <v>-</v>
      </c>
    </row>
    <row r="147" spans="1:6" ht="12.75">
      <c r="A147" s="23" t="s">
        <v>114</v>
      </c>
      <c r="B147" s="62" t="s">
        <v>72</v>
      </c>
      <c r="C147" s="25" t="s">
        <v>248</v>
      </c>
      <c r="D147" s="26">
        <v>99000</v>
      </c>
      <c r="E147" s="63">
        <v>99000</v>
      </c>
      <c r="F147" s="64" t="str">
        <f t="shared" si="2"/>
        <v>-</v>
      </c>
    </row>
    <row r="148" spans="1:6" ht="12.75">
      <c r="A148" s="50" t="s">
        <v>249</v>
      </c>
      <c r="B148" s="51" t="s">
        <v>72</v>
      </c>
      <c r="C148" s="52" t="s">
        <v>250</v>
      </c>
      <c r="D148" s="53">
        <v>9999.99</v>
      </c>
      <c r="E148" s="54">
        <v>9999.99</v>
      </c>
      <c r="F148" s="55" t="str">
        <f t="shared" si="2"/>
        <v>-</v>
      </c>
    </row>
    <row r="149" spans="1:6" ht="22.5">
      <c r="A149" s="23" t="s">
        <v>97</v>
      </c>
      <c r="B149" s="62" t="s">
        <v>72</v>
      </c>
      <c r="C149" s="25" t="s">
        <v>251</v>
      </c>
      <c r="D149" s="26">
        <v>9999.99</v>
      </c>
      <c r="E149" s="63">
        <v>9999.99</v>
      </c>
      <c r="F149" s="64" t="str">
        <f t="shared" si="2"/>
        <v>-</v>
      </c>
    </row>
    <row r="150" spans="1:6" ht="22.5">
      <c r="A150" s="23" t="s">
        <v>99</v>
      </c>
      <c r="B150" s="62" t="s">
        <v>72</v>
      </c>
      <c r="C150" s="25" t="s">
        <v>252</v>
      </c>
      <c r="D150" s="26">
        <v>9999.99</v>
      </c>
      <c r="E150" s="63">
        <v>9999.99</v>
      </c>
      <c r="F150" s="64" t="str">
        <f t="shared" si="2"/>
        <v>-</v>
      </c>
    </row>
    <row r="151" spans="1:6" ht="22.5">
      <c r="A151" s="23" t="s">
        <v>101</v>
      </c>
      <c r="B151" s="62" t="s">
        <v>72</v>
      </c>
      <c r="C151" s="25" t="s">
        <v>253</v>
      </c>
      <c r="D151" s="26">
        <v>9999.99</v>
      </c>
      <c r="E151" s="63">
        <v>9999.99</v>
      </c>
      <c r="F151" s="64" t="str">
        <f t="shared" si="2"/>
        <v>-</v>
      </c>
    </row>
    <row r="152" spans="1:6" ht="12.75">
      <c r="A152" s="23" t="s">
        <v>114</v>
      </c>
      <c r="B152" s="62" t="s">
        <v>72</v>
      </c>
      <c r="C152" s="25" t="s">
        <v>254</v>
      </c>
      <c r="D152" s="26">
        <v>9999.99</v>
      </c>
      <c r="E152" s="63">
        <v>9999.99</v>
      </c>
      <c r="F152" s="64" t="str">
        <f t="shared" si="2"/>
        <v>-</v>
      </c>
    </row>
    <row r="153" spans="1:6" ht="12.75">
      <c r="A153" s="50" t="s">
        <v>255</v>
      </c>
      <c r="B153" s="51" t="s">
        <v>72</v>
      </c>
      <c r="C153" s="52" t="s">
        <v>256</v>
      </c>
      <c r="D153" s="53">
        <v>29538402.04</v>
      </c>
      <c r="E153" s="54">
        <v>29538402.04</v>
      </c>
      <c r="F153" s="55" t="str">
        <f t="shared" si="2"/>
        <v>-</v>
      </c>
    </row>
    <row r="154" spans="1:6" ht="22.5">
      <c r="A154" s="23" t="s">
        <v>97</v>
      </c>
      <c r="B154" s="62" t="s">
        <v>72</v>
      </c>
      <c r="C154" s="25" t="s">
        <v>257</v>
      </c>
      <c r="D154" s="26">
        <v>25655783.06</v>
      </c>
      <c r="E154" s="63">
        <v>25655783.06</v>
      </c>
      <c r="F154" s="64" t="str">
        <f t="shared" si="2"/>
        <v>-</v>
      </c>
    </row>
    <row r="155" spans="1:6" ht="22.5">
      <c r="A155" s="23" t="s">
        <v>99</v>
      </c>
      <c r="B155" s="62" t="s">
        <v>72</v>
      </c>
      <c r="C155" s="25" t="s">
        <v>258</v>
      </c>
      <c r="D155" s="26">
        <v>25655783.06</v>
      </c>
      <c r="E155" s="63">
        <v>25655783.06</v>
      </c>
      <c r="F155" s="64" t="str">
        <f t="shared" si="2"/>
        <v>-</v>
      </c>
    </row>
    <row r="156" spans="1:6" ht="22.5">
      <c r="A156" s="23" t="s">
        <v>259</v>
      </c>
      <c r="B156" s="62" t="s">
        <v>72</v>
      </c>
      <c r="C156" s="25" t="s">
        <v>260</v>
      </c>
      <c r="D156" s="26">
        <v>16972066.19</v>
      </c>
      <c r="E156" s="63">
        <v>16972066.19</v>
      </c>
      <c r="F156" s="64" t="str">
        <f t="shared" si="2"/>
        <v>-</v>
      </c>
    </row>
    <row r="157" spans="1:6" ht="12.75">
      <c r="A157" s="23" t="s">
        <v>82</v>
      </c>
      <c r="B157" s="62" t="s">
        <v>72</v>
      </c>
      <c r="C157" s="25" t="s">
        <v>261</v>
      </c>
      <c r="D157" s="26">
        <v>16972066.19</v>
      </c>
      <c r="E157" s="63">
        <v>16972066.19</v>
      </c>
      <c r="F157" s="64" t="str">
        <f t="shared" si="2"/>
        <v>-</v>
      </c>
    </row>
    <row r="158" spans="1:6" ht="12.75">
      <c r="A158" s="23" t="s">
        <v>104</v>
      </c>
      <c r="B158" s="62" t="s">
        <v>72</v>
      </c>
      <c r="C158" s="25" t="s">
        <v>262</v>
      </c>
      <c r="D158" s="26">
        <v>16972066.19</v>
      </c>
      <c r="E158" s="63">
        <v>16972066.19</v>
      </c>
      <c r="F158" s="64" t="str">
        <f t="shared" si="2"/>
        <v>-</v>
      </c>
    </row>
    <row r="159" spans="1:6" ht="12.75">
      <c r="A159" s="23" t="s">
        <v>110</v>
      </c>
      <c r="B159" s="62" t="s">
        <v>72</v>
      </c>
      <c r="C159" s="25" t="s">
        <v>263</v>
      </c>
      <c r="D159" s="26">
        <v>16972066.19</v>
      </c>
      <c r="E159" s="63">
        <v>16972066.19</v>
      </c>
      <c r="F159" s="64" t="str">
        <f t="shared" si="2"/>
        <v>-</v>
      </c>
    </row>
    <row r="160" spans="1:6" ht="22.5">
      <c r="A160" s="23" t="s">
        <v>101</v>
      </c>
      <c r="B160" s="62" t="s">
        <v>72</v>
      </c>
      <c r="C160" s="25" t="s">
        <v>264</v>
      </c>
      <c r="D160" s="26">
        <v>8683716.87</v>
      </c>
      <c r="E160" s="63">
        <v>8683716.87</v>
      </c>
      <c r="F160" s="64" t="str">
        <f t="shared" si="2"/>
        <v>-</v>
      </c>
    </row>
    <row r="161" spans="1:6" ht="12.75">
      <c r="A161" s="23" t="s">
        <v>82</v>
      </c>
      <c r="B161" s="62" t="s">
        <v>72</v>
      </c>
      <c r="C161" s="25" t="s">
        <v>265</v>
      </c>
      <c r="D161" s="26">
        <v>7314515.47</v>
      </c>
      <c r="E161" s="63">
        <v>7314515.47</v>
      </c>
      <c r="F161" s="64" t="str">
        <f t="shared" si="2"/>
        <v>-</v>
      </c>
    </row>
    <row r="162" spans="1:6" ht="12.75">
      <c r="A162" s="23" t="s">
        <v>104</v>
      </c>
      <c r="B162" s="62" t="s">
        <v>72</v>
      </c>
      <c r="C162" s="25" t="s">
        <v>266</v>
      </c>
      <c r="D162" s="26">
        <v>7314515.47</v>
      </c>
      <c r="E162" s="63">
        <v>7314515.47</v>
      </c>
      <c r="F162" s="64" t="str">
        <f t="shared" si="2"/>
        <v>-</v>
      </c>
    </row>
    <row r="163" spans="1:6" ht="12.75">
      <c r="A163" s="23" t="s">
        <v>108</v>
      </c>
      <c r="B163" s="62" t="s">
        <v>72</v>
      </c>
      <c r="C163" s="25" t="s">
        <v>267</v>
      </c>
      <c r="D163" s="26">
        <v>431491.2</v>
      </c>
      <c r="E163" s="63">
        <v>431491.2</v>
      </c>
      <c r="F163" s="64" t="str">
        <f t="shared" si="2"/>
        <v>-</v>
      </c>
    </row>
    <row r="164" spans="1:6" ht="12.75">
      <c r="A164" s="23" t="s">
        <v>110</v>
      </c>
      <c r="B164" s="62" t="s">
        <v>72</v>
      </c>
      <c r="C164" s="25" t="s">
        <v>268</v>
      </c>
      <c r="D164" s="26">
        <v>6097346.85</v>
      </c>
      <c r="E164" s="63">
        <v>6097346.85</v>
      </c>
      <c r="F164" s="64" t="str">
        <f t="shared" si="2"/>
        <v>-</v>
      </c>
    </row>
    <row r="165" spans="1:6" ht="12.75">
      <c r="A165" s="23" t="s">
        <v>112</v>
      </c>
      <c r="B165" s="62" t="s">
        <v>72</v>
      </c>
      <c r="C165" s="25" t="s">
        <v>269</v>
      </c>
      <c r="D165" s="26">
        <v>785677.42</v>
      </c>
      <c r="E165" s="63">
        <v>785677.42</v>
      </c>
      <c r="F165" s="64" t="str">
        <f t="shared" si="2"/>
        <v>-</v>
      </c>
    </row>
    <row r="166" spans="1:6" ht="12.75">
      <c r="A166" s="23" t="s">
        <v>114</v>
      </c>
      <c r="B166" s="62" t="s">
        <v>72</v>
      </c>
      <c r="C166" s="25" t="s">
        <v>270</v>
      </c>
      <c r="D166" s="26">
        <v>1369201.4</v>
      </c>
      <c r="E166" s="63">
        <v>1369201.4</v>
      </c>
      <c r="F166" s="64" t="str">
        <f t="shared" si="2"/>
        <v>-</v>
      </c>
    </row>
    <row r="167" spans="1:6" ht="12.75">
      <c r="A167" s="23" t="s">
        <v>116</v>
      </c>
      <c r="B167" s="62" t="s">
        <v>72</v>
      </c>
      <c r="C167" s="25" t="s">
        <v>271</v>
      </c>
      <c r="D167" s="26">
        <v>610455.3</v>
      </c>
      <c r="E167" s="63">
        <v>610455.3</v>
      </c>
      <c r="F167" s="64" t="str">
        <f t="shared" si="2"/>
        <v>-</v>
      </c>
    </row>
    <row r="168" spans="1:6" ht="12.75">
      <c r="A168" s="23" t="s">
        <v>118</v>
      </c>
      <c r="B168" s="62" t="s">
        <v>72</v>
      </c>
      <c r="C168" s="25" t="s">
        <v>272</v>
      </c>
      <c r="D168" s="26">
        <v>758746.1</v>
      </c>
      <c r="E168" s="63">
        <v>758746.1</v>
      </c>
      <c r="F168" s="64" t="str">
        <f t="shared" si="2"/>
        <v>-</v>
      </c>
    </row>
    <row r="169" spans="1:6" ht="33.75">
      <c r="A169" s="23" t="s">
        <v>273</v>
      </c>
      <c r="B169" s="62" t="s">
        <v>72</v>
      </c>
      <c r="C169" s="25" t="s">
        <v>274</v>
      </c>
      <c r="D169" s="26">
        <v>3600813.98</v>
      </c>
      <c r="E169" s="63">
        <v>3600813.98</v>
      </c>
      <c r="F169" s="64" t="str">
        <f t="shared" si="2"/>
        <v>-</v>
      </c>
    </row>
    <row r="170" spans="1:6" ht="12.75">
      <c r="A170" s="23" t="s">
        <v>275</v>
      </c>
      <c r="B170" s="62" t="s">
        <v>72</v>
      </c>
      <c r="C170" s="25" t="s">
        <v>276</v>
      </c>
      <c r="D170" s="26">
        <v>3600813.98</v>
      </c>
      <c r="E170" s="63">
        <v>3600813.98</v>
      </c>
      <c r="F170" s="64" t="str">
        <f t="shared" si="2"/>
        <v>-</v>
      </c>
    </row>
    <row r="171" spans="1:6" ht="33.75">
      <c r="A171" s="23" t="s">
        <v>277</v>
      </c>
      <c r="B171" s="62" t="s">
        <v>72</v>
      </c>
      <c r="C171" s="25" t="s">
        <v>278</v>
      </c>
      <c r="D171" s="26">
        <v>3600813.98</v>
      </c>
      <c r="E171" s="63">
        <v>3600813.98</v>
      </c>
      <c r="F171" s="64" t="str">
        <f t="shared" si="2"/>
        <v>-</v>
      </c>
    </row>
    <row r="172" spans="1:6" ht="12.75">
      <c r="A172" s="23" t="s">
        <v>82</v>
      </c>
      <c r="B172" s="62" t="s">
        <v>72</v>
      </c>
      <c r="C172" s="25" t="s">
        <v>279</v>
      </c>
      <c r="D172" s="26">
        <v>3402650</v>
      </c>
      <c r="E172" s="63">
        <v>3402650</v>
      </c>
      <c r="F172" s="64" t="str">
        <f t="shared" si="2"/>
        <v>-</v>
      </c>
    </row>
    <row r="173" spans="1:6" ht="12.75">
      <c r="A173" s="23" t="s">
        <v>104</v>
      </c>
      <c r="B173" s="62" t="s">
        <v>72</v>
      </c>
      <c r="C173" s="25" t="s">
        <v>280</v>
      </c>
      <c r="D173" s="26">
        <v>3402650</v>
      </c>
      <c r="E173" s="63">
        <v>3402650</v>
      </c>
      <c r="F173" s="64" t="str">
        <f t="shared" si="2"/>
        <v>-</v>
      </c>
    </row>
    <row r="174" spans="1:6" ht="12.75">
      <c r="A174" s="23" t="s">
        <v>112</v>
      </c>
      <c r="B174" s="62" t="s">
        <v>72</v>
      </c>
      <c r="C174" s="25" t="s">
        <v>281</v>
      </c>
      <c r="D174" s="26">
        <v>3402650</v>
      </c>
      <c r="E174" s="63">
        <v>3402650</v>
      </c>
      <c r="F174" s="64" t="str">
        <f t="shared" si="2"/>
        <v>-</v>
      </c>
    </row>
    <row r="175" spans="1:6" ht="12.75">
      <c r="A175" s="23" t="s">
        <v>114</v>
      </c>
      <c r="B175" s="62" t="s">
        <v>72</v>
      </c>
      <c r="C175" s="25" t="s">
        <v>282</v>
      </c>
      <c r="D175" s="26">
        <v>198163.98</v>
      </c>
      <c r="E175" s="63">
        <v>198163.98</v>
      </c>
      <c r="F175" s="64" t="str">
        <f t="shared" si="2"/>
        <v>-</v>
      </c>
    </row>
    <row r="176" spans="1:6" ht="12.75">
      <c r="A176" s="23" t="s">
        <v>116</v>
      </c>
      <c r="B176" s="62" t="s">
        <v>72</v>
      </c>
      <c r="C176" s="25" t="s">
        <v>283</v>
      </c>
      <c r="D176" s="26">
        <v>198163.98</v>
      </c>
      <c r="E176" s="63">
        <v>198163.98</v>
      </c>
      <c r="F176" s="64" t="str">
        <f t="shared" si="2"/>
        <v>-</v>
      </c>
    </row>
    <row r="177" spans="1:6" ht="12.75">
      <c r="A177" s="23" t="s">
        <v>120</v>
      </c>
      <c r="B177" s="62" t="s">
        <v>72</v>
      </c>
      <c r="C177" s="25" t="s">
        <v>284</v>
      </c>
      <c r="D177" s="26">
        <v>281805</v>
      </c>
      <c r="E177" s="63">
        <v>281805</v>
      </c>
      <c r="F177" s="64" t="str">
        <f t="shared" si="2"/>
        <v>-</v>
      </c>
    </row>
    <row r="178" spans="1:6" ht="12.75">
      <c r="A178" s="23" t="s">
        <v>65</v>
      </c>
      <c r="B178" s="62" t="s">
        <v>72</v>
      </c>
      <c r="C178" s="25" t="s">
        <v>285</v>
      </c>
      <c r="D178" s="26">
        <v>281805</v>
      </c>
      <c r="E178" s="63">
        <v>281805</v>
      </c>
      <c r="F178" s="64" t="str">
        <f t="shared" si="2"/>
        <v>-</v>
      </c>
    </row>
    <row r="179" spans="1:6" ht="12.75">
      <c r="A179" s="23" t="s">
        <v>82</v>
      </c>
      <c r="B179" s="62" t="s">
        <v>72</v>
      </c>
      <c r="C179" s="25" t="s">
        <v>286</v>
      </c>
      <c r="D179" s="26">
        <v>281805</v>
      </c>
      <c r="E179" s="63">
        <v>281805</v>
      </c>
      <c r="F179" s="64" t="str">
        <f t="shared" si="2"/>
        <v>-</v>
      </c>
    </row>
    <row r="180" spans="1:6" ht="12.75">
      <c r="A180" s="23" t="s">
        <v>124</v>
      </c>
      <c r="B180" s="62" t="s">
        <v>72</v>
      </c>
      <c r="C180" s="25" t="s">
        <v>287</v>
      </c>
      <c r="D180" s="26">
        <v>281805</v>
      </c>
      <c r="E180" s="63">
        <v>281805</v>
      </c>
      <c r="F180" s="64" t="str">
        <f t="shared" si="2"/>
        <v>-</v>
      </c>
    </row>
    <row r="181" spans="1:6" ht="22.5">
      <c r="A181" s="23" t="s">
        <v>126</v>
      </c>
      <c r="B181" s="62" t="s">
        <v>72</v>
      </c>
      <c r="C181" s="25" t="s">
        <v>288</v>
      </c>
      <c r="D181" s="26">
        <v>281805</v>
      </c>
      <c r="E181" s="63">
        <v>281805</v>
      </c>
      <c r="F181" s="64" t="str">
        <f t="shared" si="2"/>
        <v>-</v>
      </c>
    </row>
    <row r="182" spans="1:6" ht="12.75">
      <c r="A182" s="50" t="s">
        <v>289</v>
      </c>
      <c r="B182" s="51" t="s">
        <v>72</v>
      </c>
      <c r="C182" s="52" t="s">
        <v>290</v>
      </c>
      <c r="D182" s="53">
        <v>1046545.78</v>
      </c>
      <c r="E182" s="54">
        <v>1046545.78</v>
      </c>
      <c r="F182" s="55" t="str">
        <f t="shared" si="2"/>
        <v>-</v>
      </c>
    </row>
    <row r="183" spans="1:6" ht="22.5">
      <c r="A183" s="23" t="s">
        <v>97</v>
      </c>
      <c r="B183" s="62" t="s">
        <v>72</v>
      </c>
      <c r="C183" s="25" t="s">
        <v>291</v>
      </c>
      <c r="D183" s="26">
        <v>1046545.78</v>
      </c>
      <c r="E183" s="63">
        <v>1046545.78</v>
      </c>
      <c r="F183" s="64" t="str">
        <f t="shared" si="2"/>
        <v>-</v>
      </c>
    </row>
    <row r="184" spans="1:6" ht="22.5">
      <c r="A184" s="23" t="s">
        <v>99</v>
      </c>
      <c r="B184" s="62" t="s">
        <v>72</v>
      </c>
      <c r="C184" s="25" t="s">
        <v>292</v>
      </c>
      <c r="D184" s="26">
        <v>1046545.78</v>
      </c>
      <c r="E184" s="63">
        <v>1046545.78</v>
      </c>
      <c r="F184" s="64" t="str">
        <f t="shared" si="2"/>
        <v>-</v>
      </c>
    </row>
    <row r="185" spans="1:6" ht="22.5">
      <c r="A185" s="23" t="s">
        <v>101</v>
      </c>
      <c r="B185" s="62" t="s">
        <v>72</v>
      </c>
      <c r="C185" s="25" t="s">
        <v>293</v>
      </c>
      <c r="D185" s="26">
        <v>1046545.78</v>
      </c>
      <c r="E185" s="63">
        <v>1046545.78</v>
      </c>
      <c r="F185" s="64" t="str">
        <f t="shared" si="2"/>
        <v>-</v>
      </c>
    </row>
    <row r="186" spans="1:6" ht="12.75">
      <c r="A186" s="23" t="s">
        <v>82</v>
      </c>
      <c r="B186" s="62" t="s">
        <v>72</v>
      </c>
      <c r="C186" s="25" t="s">
        <v>294</v>
      </c>
      <c r="D186" s="26">
        <v>1046545.78</v>
      </c>
      <c r="E186" s="63">
        <v>1046545.78</v>
      </c>
      <c r="F186" s="64" t="str">
        <f t="shared" si="2"/>
        <v>-</v>
      </c>
    </row>
    <row r="187" spans="1:6" ht="12.75">
      <c r="A187" s="50" t="s">
        <v>295</v>
      </c>
      <c r="B187" s="51" t="s">
        <v>72</v>
      </c>
      <c r="C187" s="52" t="s">
        <v>296</v>
      </c>
      <c r="D187" s="53">
        <v>23791940.38</v>
      </c>
      <c r="E187" s="54">
        <v>23791940.38</v>
      </c>
      <c r="F187" s="55" t="str">
        <f t="shared" si="2"/>
        <v>-</v>
      </c>
    </row>
    <row r="188" spans="1:6" ht="22.5">
      <c r="A188" s="23" t="s">
        <v>97</v>
      </c>
      <c r="B188" s="62" t="s">
        <v>72</v>
      </c>
      <c r="C188" s="25" t="s">
        <v>297</v>
      </c>
      <c r="D188" s="26">
        <v>20107485.38</v>
      </c>
      <c r="E188" s="63">
        <v>20107485.38</v>
      </c>
      <c r="F188" s="64" t="str">
        <f t="shared" si="2"/>
        <v>-</v>
      </c>
    </row>
    <row r="189" spans="1:6" ht="22.5">
      <c r="A189" s="23" t="s">
        <v>99</v>
      </c>
      <c r="B189" s="62" t="s">
        <v>72</v>
      </c>
      <c r="C189" s="25" t="s">
        <v>298</v>
      </c>
      <c r="D189" s="26">
        <v>20107485.38</v>
      </c>
      <c r="E189" s="63">
        <v>20107485.38</v>
      </c>
      <c r="F189" s="64" t="str">
        <f t="shared" si="2"/>
        <v>-</v>
      </c>
    </row>
    <row r="190" spans="1:6" ht="22.5">
      <c r="A190" s="23" t="s">
        <v>259</v>
      </c>
      <c r="B190" s="62" t="s">
        <v>72</v>
      </c>
      <c r="C190" s="25" t="s">
        <v>299</v>
      </c>
      <c r="D190" s="26">
        <v>16972066.19</v>
      </c>
      <c r="E190" s="63">
        <v>16972066.19</v>
      </c>
      <c r="F190" s="64" t="str">
        <f t="shared" si="2"/>
        <v>-</v>
      </c>
    </row>
    <row r="191" spans="1:6" ht="12.75">
      <c r="A191" s="23" t="s">
        <v>82</v>
      </c>
      <c r="B191" s="62" t="s">
        <v>72</v>
      </c>
      <c r="C191" s="25" t="s">
        <v>300</v>
      </c>
      <c r="D191" s="26">
        <v>16972066.19</v>
      </c>
      <c r="E191" s="63">
        <v>16972066.19</v>
      </c>
      <c r="F191" s="64" t="str">
        <f t="shared" si="2"/>
        <v>-</v>
      </c>
    </row>
    <row r="192" spans="1:6" ht="22.5">
      <c r="A192" s="23" t="s">
        <v>101</v>
      </c>
      <c r="B192" s="62" t="s">
        <v>72</v>
      </c>
      <c r="C192" s="25" t="s">
        <v>301</v>
      </c>
      <c r="D192" s="26">
        <v>3135419.19</v>
      </c>
      <c r="E192" s="63">
        <v>3135419.19</v>
      </c>
      <c r="F192" s="64" t="str">
        <f t="shared" si="2"/>
        <v>-</v>
      </c>
    </row>
    <row r="193" spans="1:6" ht="12.75">
      <c r="A193" s="23" t="s">
        <v>82</v>
      </c>
      <c r="B193" s="62" t="s">
        <v>72</v>
      </c>
      <c r="C193" s="25" t="s">
        <v>302</v>
      </c>
      <c r="D193" s="26">
        <v>2382189.9</v>
      </c>
      <c r="E193" s="63">
        <v>2382189.9</v>
      </c>
      <c r="F193" s="64" t="str">
        <f t="shared" si="2"/>
        <v>-</v>
      </c>
    </row>
    <row r="194" spans="1:6" ht="12.75">
      <c r="A194" s="23" t="s">
        <v>114</v>
      </c>
      <c r="B194" s="62" t="s">
        <v>72</v>
      </c>
      <c r="C194" s="25" t="s">
        <v>303</v>
      </c>
      <c r="D194" s="26">
        <v>753229.29</v>
      </c>
      <c r="E194" s="63">
        <v>753229.29</v>
      </c>
      <c r="F194" s="64" t="str">
        <f t="shared" si="2"/>
        <v>-</v>
      </c>
    </row>
    <row r="195" spans="1:6" ht="33.75">
      <c r="A195" s="23" t="s">
        <v>273</v>
      </c>
      <c r="B195" s="62" t="s">
        <v>72</v>
      </c>
      <c r="C195" s="25" t="s">
        <v>304</v>
      </c>
      <c r="D195" s="26">
        <v>3402650</v>
      </c>
      <c r="E195" s="63">
        <v>3402650</v>
      </c>
      <c r="F195" s="64" t="str">
        <f t="shared" si="2"/>
        <v>-</v>
      </c>
    </row>
    <row r="196" spans="1:6" ht="12.75">
      <c r="A196" s="23" t="s">
        <v>275</v>
      </c>
      <c r="B196" s="62" t="s">
        <v>72</v>
      </c>
      <c r="C196" s="25" t="s">
        <v>305</v>
      </c>
      <c r="D196" s="26">
        <v>3402650</v>
      </c>
      <c r="E196" s="63">
        <v>3402650</v>
      </c>
      <c r="F196" s="64" t="str">
        <f t="shared" si="2"/>
        <v>-</v>
      </c>
    </row>
    <row r="197" spans="1:6" ht="33.75">
      <c r="A197" s="23" t="s">
        <v>277</v>
      </c>
      <c r="B197" s="62" t="s">
        <v>72</v>
      </c>
      <c r="C197" s="25" t="s">
        <v>306</v>
      </c>
      <c r="D197" s="26">
        <v>3402650</v>
      </c>
      <c r="E197" s="63">
        <v>3402650</v>
      </c>
      <c r="F197" s="64" t="str">
        <f t="shared" si="2"/>
        <v>-</v>
      </c>
    </row>
    <row r="198" spans="1:6" ht="12.75">
      <c r="A198" s="23" t="s">
        <v>82</v>
      </c>
      <c r="B198" s="62" t="s">
        <v>72</v>
      </c>
      <c r="C198" s="25" t="s">
        <v>307</v>
      </c>
      <c r="D198" s="26">
        <v>3402650</v>
      </c>
      <c r="E198" s="63">
        <v>3402650</v>
      </c>
      <c r="F198" s="64" t="str">
        <f t="shared" si="2"/>
        <v>-</v>
      </c>
    </row>
    <row r="199" spans="1:6" ht="12.75">
      <c r="A199" s="23" t="s">
        <v>120</v>
      </c>
      <c r="B199" s="62" t="s">
        <v>72</v>
      </c>
      <c r="C199" s="25" t="s">
        <v>308</v>
      </c>
      <c r="D199" s="26">
        <v>281805</v>
      </c>
      <c r="E199" s="63">
        <v>281805</v>
      </c>
      <c r="F199" s="64" t="str">
        <f t="shared" si="2"/>
        <v>-</v>
      </c>
    </row>
    <row r="200" spans="1:6" ht="12.75">
      <c r="A200" s="23" t="s">
        <v>65</v>
      </c>
      <c r="B200" s="62" t="s">
        <v>72</v>
      </c>
      <c r="C200" s="25" t="s">
        <v>309</v>
      </c>
      <c r="D200" s="26">
        <v>281805</v>
      </c>
      <c r="E200" s="63">
        <v>281805</v>
      </c>
      <c r="F200" s="64" t="str">
        <f t="shared" si="2"/>
        <v>-</v>
      </c>
    </row>
    <row r="201" spans="1:6" ht="12.75">
      <c r="A201" s="23" t="s">
        <v>82</v>
      </c>
      <c r="B201" s="62" t="s">
        <v>72</v>
      </c>
      <c r="C201" s="25" t="s">
        <v>310</v>
      </c>
      <c r="D201" s="26">
        <v>281805</v>
      </c>
      <c r="E201" s="63">
        <v>281805</v>
      </c>
      <c r="F201" s="64" t="str">
        <f t="shared" si="2"/>
        <v>-</v>
      </c>
    </row>
    <row r="202" spans="1:6" ht="12.75">
      <c r="A202" s="50" t="s">
        <v>311</v>
      </c>
      <c r="B202" s="51" t="s">
        <v>72</v>
      </c>
      <c r="C202" s="52" t="s">
        <v>312</v>
      </c>
      <c r="D202" s="53">
        <v>4699915.88</v>
      </c>
      <c r="E202" s="54">
        <v>4699915.88</v>
      </c>
      <c r="F202" s="55" t="str">
        <f t="shared" si="2"/>
        <v>-</v>
      </c>
    </row>
    <row r="203" spans="1:6" ht="22.5">
      <c r="A203" s="23" t="s">
        <v>97</v>
      </c>
      <c r="B203" s="62" t="s">
        <v>72</v>
      </c>
      <c r="C203" s="25" t="s">
        <v>313</v>
      </c>
      <c r="D203" s="26">
        <v>4501751.9</v>
      </c>
      <c r="E203" s="63">
        <v>4501751.9</v>
      </c>
      <c r="F203" s="64" t="str">
        <f t="shared" si="2"/>
        <v>-</v>
      </c>
    </row>
    <row r="204" spans="1:6" ht="22.5">
      <c r="A204" s="23" t="s">
        <v>99</v>
      </c>
      <c r="B204" s="62" t="s">
        <v>72</v>
      </c>
      <c r="C204" s="25" t="s">
        <v>314</v>
      </c>
      <c r="D204" s="26">
        <v>4501751.9</v>
      </c>
      <c r="E204" s="63">
        <v>4501751.9</v>
      </c>
      <c r="F204" s="64" t="str">
        <f t="shared" si="2"/>
        <v>-</v>
      </c>
    </row>
    <row r="205" spans="1:6" ht="22.5">
      <c r="A205" s="23" t="s">
        <v>101</v>
      </c>
      <c r="B205" s="62" t="s">
        <v>72</v>
      </c>
      <c r="C205" s="25" t="s">
        <v>315</v>
      </c>
      <c r="D205" s="26">
        <v>4501751.9</v>
      </c>
      <c r="E205" s="63">
        <v>4501751.9</v>
      </c>
      <c r="F205" s="64" t="str">
        <f t="shared" si="2"/>
        <v>-</v>
      </c>
    </row>
    <row r="206" spans="1:6" ht="12.75">
      <c r="A206" s="23" t="s">
        <v>82</v>
      </c>
      <c r="B206" s="62" t="s">
        <v>72</v>
      </c>
      <c r="C206" s="25" t="s">
        <v>316</v>
      </c>
      <c r="D206" s="26">
        <v>3885779.79</v>
      </c>
      <c r="E206" s="63">
        <v>3885779.79</v>
      </c>
      <c r="F206" s="64" t="str">
        <f t="shared" si="2"/>
        <v>-</v>
      </c>
    </row>
    <row r="207" spans="1:6" ht="12.75">
      <c r="A207" s="23" t="s">
        <v>114</v>
      </c>
      <c r="B207" s="62" t="s">
        <v>72</v>
      </c>
      <c r="C207" s="25" t="s">
        <v>317</v>
      </c>
      <c r="D207" s="26">
        <v>615972.11</v>
      </c>
      <c r="E207" s="63">
        <v>615972.11</v>
      </c>
      <c r="F207" s="64" t="str">
        <f aca="true" t="shared" si="3" ref="F207:F270">IF(OR(D207="-",E207=D207),"-",D207-IF(E207="-",0,E207))</f>
        <v>-</v>
      </c>
    </row>
    <row r="208" spans="1:6" ht="33.75">
      <c r="A208" s="23" t="s">
        <v>273</v>
      </c>
      <c r="B208" s="62" t="s">
        <v>72</v>
      </c>
      <c r="C208" s="25" t="s">
        <v>318</v>
      </c>
      <c r="D208" s="26">
        <v>198163.98</v>
      </c>
      <c r="E208" s="63">
        <v>198163.98</v>
      </c>
      <c r="F208" s="64" t="str">
        <f t="shared" si="3"/>
        <v>-</v>
      </c>
    </row>
    <row r="209" spans="1:6" ht="12.75">
      <c r="A209" s="23" t="s">
        <v>275</v>
      </c>
      <c r="B209" s="62" t="s">
        <v>72</v>
      </c>
      <c r="C209" s="25" t="s">
        <v>319</v>
      </c>
      <c r="D209" s="26">
        <v>198163.98</v>
      </c>
      <c r="E209" s="63">
        <v>198163.98</v>
      </c>
      <c r="F209" s="64" t="str">
        <f t="shared" si="3"/>
        <v>-</v>
      </c>
    </row>
    <row r="210" spans="1:6" ht="33.75">
      <c r="A210" s="23" t="s">
        <v>277</v>
      </c>
      <c r="B210" s="62" t="s">
        <v>72</v>
      </c>
      <c r="C210" s="25" t="s">
        <v>320</v>
      </c>
      <c r="D210" s="26">
        <v>198163.98</v>
      </c>
      <c r="E210" s="63">
        <v>198163.98</v>
      </c>
      <c r="F210" s="64" t="str">
        <f t="shared" si="3"/>
        <v>-</v>
      </c>
    </row>
    <row r="211" spans="1:6" ht="12.75">
      <c r="A211" s="23" t="s">
        <v>114</v>
      </c>
      <c r="B211" s="62" t="s">
        <v>72</v>
      </c>
      <c r="C211" s="25" t="s">
        <v>321</v>
      </c>
      <c r="D211" s="26">
        <v>198163.98</v>
      </c>
      <c r="E211" s="63">
        <v>198163.98</v>
      </c>
      <c r="F211" s="64" t="str">
        <f t="shared" si="3"/>
        <v>-</v>
      </c>
    </row>
    <row r="212" spans="1:6" ht="12.75">
      <c r="A212" s="50" t="s">
        <v>322</v>
      </c>
      <c r="B212" s="51" t="s">
        <v>72</v>
      </c>
      <c r="C212" s="52" t="s">
        <v>323</v>
      </c>
      <c r="D212" s="53">
        <v>825200</v>
      </c>
      <c r="E212" s="54">
        <v>825200</v>
      </c>
      <c r="F212" s="55" t="str">
        <f t="shared" si="3"/>
        <v>-</v>
      </c>
    </row>
    <row r="213" spans="1:6" ht="22.5">
      <c r="A213" s="23" t="s">
        <v>324</v>
      </c>
      <c r="B213" s="62" t="s">
        <v>72</v>
      </c>
      <c r="C213" s="25" t="s">
        <v>325</v>
      </c>
      <c r="D213" s="26">
        <v>825200</v>
      </c>
      <c r="E213" s="63">
        <v>825200</v>
      </c>
      <c r="F213" s="64" t="str">
        <f t="shared" si="3"/>
        <v>-</v>
      </c>
    </row>
    <row r="214" spans="1:6" ht="12.75">
      <c r="A214" s="23" t="s">
        <v>326</v>
      </c>
      <c r="B214" s="62" t="s">
        <v>72</v>
      </c>
      <c r="C214" s="25" t="s">
        <v>327</v>
      </c>
      <c r="D214" s="26">
        <v>825200</v>
      </c>
      <c r="E214" s="63">
        <v>825200</v>
      </c>
      <c r="F214" s="64" t="str">
        <f t="shared" si="3"/>
        <v>-</v>
      </c>
    </row>
    <row r="215" spans="1:6" ht="45">
      <c r="A215" s="23" t="s">
        <v>328</v>
      </c>
      <c r="B215" s="62" t="s">
        <v>72</v>
      </c>
      <c r="C215" s="25" t="s">
        <v>329</v>
      </c>
      <c r="D215" s="26">
        <v>825200</v>
      </c>
      <c r="E215" s="63">
        <v>825200</v>
      </c>
      <c r="F215" s="64" t="str">
        <f t="shared" si="3"/>
        <v>-</v>
      </c>
    </row>
    <row r="216" spans="1:6" ht="12.75">
      <c r="A216" s="23" t="s">
        <v>82</v>
      </c>
      <c r="B216" s="62" t="s">
        <v>72</v>
      </c>
      <c r="C216" s="25" t="s">
        <v>330</v>
      </c>
      <c r="D216" s="26">
        <v>825200</v>
      </c>
      <c r="E216" s="63">
        <v>825200</v>
      </c>
      <c r="F216" s="64" t="str">
        <f t="shared" si="3"/>
        <v>-</v>
      </c>
    </row>
    <row r="217" spans="1:6" ht="12.75">
      <c r="A217" s="23" t="s">
        <v>331</v>
      </c>
      <c r="B217" s="62" t="s">
        <v>72</v>
      </c>
      <c r="C217" s="25" t="s">
        <v>332</v>
      </c>
      <c r="D217" s="26">
        <v>825200</v>
      </c>
      <c r="E217" s="63">
        <v>825200</v>
      </c>
      <c r="F217" s="64" t="str">
        <f t="shared" si="3"/>
        <v>-</v>
      </c>
    </row>
    <row r="218" spans="1:6" ht="22.5">
      <c r="A218" s="23" t="s">
        <v>333</v>
      </c>
      <c r="B218" s="62" t="s">
        <v>72</v>
      </c>
      <c r="C218" s="25" t="s">
        <v>334</v>
      </c>
      <c r="D218" s="26">
        <v>825200</v>
      </c>
      <c r="E218" s="63">
        <v>825200</v>
      </c>
      <c r="F218" s="64" t="str">
        <f t="shared" si="3"/>
        <v>-</v>
      </c>
    </row>
    <row r="219" spans="1:6" ht="12.75">
      <c r="A219" s="50" t="s">
        <v>335</v>
      </c>
      <c r="B219" s="51" t="s">
        <v>72</v>
      </c>
      <c r="C219" s="52" t="s">
        <v>336</v>
      </c>
      <c r="D219" s="53">
        <v>825200</v>
      </c>
      <c r="E219" s="54">
        <v>825200</v>
      </c>
      <c r="F219" s="55" t="str">
        <f t="shared" si="3"/>
        <v>-</v>
      </c>
    </row>
    <row r="220" spans="1:6" ht="22.5">
      <c r="A220" s="23" t="s">
        <v>324</v>
      </c>
      <c r="B220" s="62" t="s">
        <v>72</v>
      </c>
      <c r="C220" s="25" t="s">
        <v>337</v>
      </c>
      <c r="D220" s="26">
        <v>825200</v>
      </c>
      <c r="E220" s="63">
        <v>825200</v>
      </c>
      <c r="F220" s="64" t="str">
        <f t="shared" si="3"/>
        <v>-</v>
      </c>
    </row>
    <row r="221" spans="1:6" ht="12.75">
      <c r="A221" s="23" t="s">
        <v>326</v>
      </c>
      <c r="B221" s="62" t="s">
        <v>72</v>
      </c>
      <c r="C221" s="25" t="s">
        <v>338</v>
      </c>
      <c r="D221" s="26">
        <v>825200</v>
      </c>
      <c r="E221" s="63">
        <v>825200</v>
      </c>
      <c r="F221" s="64" t="str">
        <f t="shared" si="3"/>
        <v>-</v>
      </c>
    </row>
    <row r="222" spans="1:6" ht="45">
      <c r="A222" s="23" t="s">
        <v>328</v>
      </c>
      <c r="B222" s="62" t="s">
        <v>72</v>
      </c>
      <c r="C222" s="25" t="s">
        <v>339</v>
      </c>
      <c r="D222" s="26">
        <v>825200</v>
      </c>
      <c r="E222" s="63">
        <v>825200</v>
      </c>
      <c r="F222" s="64" t="str">
        <f t="shared" si="3"/>
        <v>-</v>
      </c>
    </row>
    <row r="223" spans="1:6" ht="12.75">
      <c r="A223" s="23" t="s">
        <v>82</v>
      </c>
      <c r="B223" s="62" t="s">
        <v>72</v>
      </c>
      <c r="C223" s="25" t="s">
        <v>340</v>
      </c>
      <c r="D223" s="26">
        <v>825200</v>
      </c>
      <c r="E223" s="63">
        <v>825200</v>
      </c>
      <c r="F223" s="64" t="str">
        <f t="shared" si="3"/>
        <v>-</v>
      </c>
    </row>
    <row r="224" spans="1:6" ht="12.75">
      <c r="A224" s="50" t="s">
        <v>341</v>
      </c>
      <c r="B224" s="51" t="s">
        <v>72</v>
      </c>
      <c r="C224" s="52" t="s">
        <v>342</v>
      </c>
      <c r="D224" s="53">
        <v>14162366.04</v>
      </c>
      <c r="E224" s="54">
        <v>14162366.04</v>
      </c>
      <c r="F224" s="55" t="str">
        <f t="shared" si="3"/>
        <v>-</v>
      </c>
    </row>
    <row r="225" spans="1:6" ht="22.5">
      <c r="A225" s="23" t="s">
        <v>97</v>
      </c>
      <c r="B225" s="62" t="s">
        <v>72</v>
      </c>
      <c r="C225" s="25" t="s">
        <v>343</v>
      </c>
      <c r="D225" s="26">
        <v>2462766.04</v>
      </c>
      <c r="E225" s="63">
        <v>2462766.04</v>
      </c>
      <c r="F225" s="64" t="str">
        <f t="shared" si="3"/>
        <v>-</v>
      </c>
    </row>
    <row r="226" spans="1:6" ht="22.5">
      <c r="A226" s="23" t="s">
        <v>99</v>
      </c>
      <c r="B226" s="62" t="s">
        <v>72</v>
      </c>
      <c r="C226" s="25" t="s">
        <v>344</v>
      </c>
      <c r="D226" s="26">
        <v>2462766.04</v>
      </c>
      <c r="E226" s="63">
        <v>2462766.04</v>
      </c>
      <c r="F226" s="64" t="str">
        <f t="shared" si="3"/>
        <v>-</v>
      </c>
    </row>
    <row r="227" spans="1:6" ht="22.5">
      <c r="A227" s="23" t="s">
        <v>259</v>
      </c>
      <c r="B227" s="62" t="s">
        <v>72</v>
      </c>
      <c r="C227" s="25" t="s">
        <v>345</v>
      </c>
      <c r="D227" s="26">
        <v>2106232.42</v>
      </c>
      <c r="E227" s="63">
        <v>2106232.42</v>
      </c>
      <c r="F227" s="64" t="str">
        <f t="shared" si="3"/>
        <v>-</v>
      </c>
    </row>
    <row r="228" spans="1:6" ht="12.75">
      <c r="A228" s="23" t="s">
        <v>82</v>
      </c>
      <c r="B228" s="62" t="s">
        <v>72</v>
      </c>
      <c r="C228" s="25" t="s">
        <v>346</v>
      </c>
      <c r="D228" s="26">
        <v>2106232.42</v>
      </c>
      <c r="E228" s="63">
        <v>2106232.42</v>
      </c>
      <c r="F228" s="64" t="str">
        <f t="shared" si="3"/>
        <v>-</v>
      </c>
    </row>
    <row r="229" spans="1:6" ht="12.75">
      <c r="A229" s="23" t="s">
        <v>104</v>
      </c>
      <c r="B229" s="62" t="s">
        <v>72</v>
      </c>
      <c r="C229" s="25" t="s">
        <v>347</v>
      </c>
      <c r="D229" s="26">
        <v>2106232.42</v>
      </c>
      <c r="E229" s="63">
        <v>2106232.42</v>
      </c>
      <c r="F229" s="64" t="str">
        <f t="shared" si="3"/>
        <v>-</v>
      </c>
    </row>
    <row r="230" spans="1:6" ht="12.75">
      <c r="A230" s="23" t="s">
        <v>110</v>
      </c>
      <c r="B230" s="62" t="s">
        <v>72</v>
      </c>
      <c r="C230" s="25" t="s">
        <v>348</v>
      </c>
      <c r="D230" s="26">
        <v>2106232.42</v>
      </c>
      <c r="E230" s="63">
        <v>2106232.42</v>
      </c>
      <c r="F230" s="64" t="str">
        <f t="shared" si="3"/>
        <v>-</v>
      </c>
    </row>
    <row r="231" spans="1:6" ht="22.5">
      <c r="A231" s="23" t="s">
        <v>101</v>
      </c>
      <c r="B231" s="62" t="s">
        <v>72</v>
      </c>
      <c r="C231" s="25" t="s">
        <v>349</v>
      </c>
      <c r="D231" s="26">
        <v>356533.62</v>
      </c>
      <c r="E231" s="63">
        <v>356533.62</v>
      </c>
      <c r="F231" s="64" t="str">
        <f t="shared" si="3"/>
        <v>-</v>
      </c>
    </row>
    <row r="232" spans="1:6" ht="12.75">
      <c r="A232" s="23" t="s">
        <v>82</v>
      </c>
      <c r="B232" s="62" t="s">
        <v>72</v>
      </c>
      <c r="C232" s="25" t="s">
        <v>350</v>
      </c>
      <c r="D232" s="26">
        <v>356533.62</v>
      </c>
      <c r="E232" s="63">
        <v>356533.62</v>
      </c>
      <c r="F232" s="64" t="str">
        <f t="shared" si="3"/>
        <v>-</v>
      </c>
    </row>
    <row r="233" spans="1:6" ht="12.75">
      <c r="A233" s="23" t="s">
        <v>104</v>
      </c>
      <c r="B233" s="62" t="s">
        <v>72</v>
      </c>
      <c r="C233" s="25" t="s">
        <v>351</v>
      </c>
      <c r="D233" s="26">
        <v>356533.62</v>
      </c>
      <c r="E233" s="63">
        <v>356533.62</v>
      </c>
      <c r="F233" s="64" t="str">
        <f t="shared" si="3"/>
        <v>-</v>
      </c>
    </row>
    <row r="234" spans="1:6" ht="12.75">
      <c r="A234" s="23" t="s">
        <v>110</v>
      </c>
      <c r="B234" s="62" t="s">
        <v>72</v>
      </c>
      <c r="C234" s="25" t="s">
        <v>352</v>
      </c>
      <c r="D234" s="26">
        <v>158533.62</v>
      </c>
      <c r="E234" s="63">
        <v>158533.62</v>
      </c>
      <c r="F234" s="64" t="str">
        <f t="shared" si="3"/>
        <v>-</v>
      </c>
    </row>
    <row r="235" spans="1:6" ht="12.75">
      <c r="A235" s="23" t="s">
        <v>112</v>
      </c>
      <c r="B235" s="62" t="s">
        <v>72</v>
      </c>
      <c r="C235" s="25" t="s">
        <v>353</v>
      </c>
      <c r="D235" s="26">
        <v>198000</v>
      </c>
      <c r="E235" s="63">
        <v>198000</v>
      </c>
      <c r="F235" s="64" t="str">
        <f t="shared" si="3"/>
        <v>-</v>
      </c>
    </row>
    <row r="236" spans="1:6" ht="22.5">
      <c r="A236" s="23" t="s">
        <v>324</v>
      </c>
      <c r="B236" s="62" t="s">
        <v>72</v>
      </c>
      <c r="C236" s="25" t="s">
        <v>354</v>
      </c>
      <c r="D236" s="26">
        <v>11699600</v>
      </c>
      <c r="E236" s="63">
        <v>11699600</v>
      </c>
      <c r="F236" s="64" t="str">
        <f t="shared" si="3"/>
        <v>-</v>
      </c>
    </row>
    <row r="237" spans="1:6" ht="12.75">
      <c r="A237" s="23" t="s">
        <v>326</v>
      </c>
      <c r="B237" s="62" t="s">
        <v>72</v>
      </c>
      <c r="C237" s="25" t="s">
        <v>355</v>
      </c>
      <c r="D237" s="26">
        <v>11699600</v>
      </c>
      <c r="E237" s="63">
        <v>11699600</v>
      </c>
      <c r="F237" s="64" t="str">
        <f t="shared" si="3"/>
        <v>-</v>
      </c>
    </row>
    <row r="238" spans="1:6" ht="45">
      <c r="A238" s="23" t="s">
        <v>328</v>
      </c>
      <c r="B238" s="62" t="s">
        <v>72</v>
      </c>
      <c r="C238" s="25" t="s">
        <v>356</v>
      </c>
      <c r="D238" s="26">
        <v>10342400</v>
      </c>
      <c r="E238" s="63">
        <v>10342400</v>
      </c>
      <c r="F238" s="64" t="str">
        <f t="shared" si="3"/>
        <v>-</v>
      </c>
    </row>
    <row r="239" spans="1:6" ht="12.75">
      <c r="A239" s="23" t="s">
        <v>82</v>
      </c>
      <c r="B239" s="62" t="s">
        <v>72</v>
      </c>
      <c r="C239" s="25" t="s">
        <v>357</v>
      </c>
      <c r="D239" s="26">
        <v>10342400</v>
      </c>
      <c r="E239" s="63">
        <v>10342400</v>
      </c>
      <c r="F239" s="64" t="str">
        <f t="shared" si="3"/>
        <v>-</v>
      </c>
    </row>
    <row r="240" spans="1:6" ht="12.75">
      <c r="A240" s="23" t="s">
        <v>331</v>
      </c>
      <c r="B240" s="62" t="s">
        <v>72</v>
      </c>
      <c r="C240" s="25" t="s">
        <v>358</v>
      </c>
      <c r="D240" s="26">
        <v>10342400</v>
      </c>
      <c r="E240" s="63">
        <v>10342400</v>
      </c>
      <c r="F240" s="64" t="str">
        <f t="shared" si="3"/>
        <v>-</v>
      </c>
    </row>
    <row r="241" spans="1:6" ht="22.5">
      <c r="A241" s="23" t="s">
        <v>333</v>
      </c>
      <c r="B241" s="62" t="s">
        <v>72</v>
      </c>
      <c r="C241" s="25" t="s">
        <v>359</v>
      </c>
      <c r="D241" s="26">
        <v>10342400</v>
      </c>
      <c r="E241" s="63">
        <v>10342400</v>
      </c>
      <c r="F241" s="64" t="str">
        <f t="shared" si="3"/>
        <v>-</v>
      </c>
    </row>
    <row r="242" spans="1:6" ht="12.75">
      <c r="A242" s="23" t="s">
        <v>360</v>
      </c>
      <c r="B242" s="62" t="s">
        <v>72</v>
      </c>
      <c r="C242" s="25" t="s">
        <v>361</v>
      </c>
      <c r="D242" s="26">
        <v>1357200</v>
      </c>
      <c r="E242" s="63">
        <v>1357200</v>
      </c>
      <c r="F242" s="64" t="str">
        <f t="shared" si="3"/>
        <v>-</v>
      </c>
    </row>
    <row r="243" spans="1:6" ht="12.75">
      <c r="A243" s="23" t="s">
        <v>82</v>
      </c>
      <c r="B243" s="62" t="s">
        <v>72</v>
      </c>
      <c r="C243" s="25" t="s">
        <v>362</v>
      </c>
      <c r="D243" s="26">
        <v>1357200</v>
      </c>
      <c r="E243" s="63">
        <v>1357200</v>
      </c>
      <c r="F243" s="64" t="str">
        <f t="shared" si="3"/>
        <v>-</v>
      </c>
    </row>
    <row r="244" spans="1:6" ht="12.75">
      <c r="A244" s="23" t="s">
        <v>331</v>
      </c>
      <c r="B244" s="62" t="s">
        <v>72</v>
      </c>
      <c r="C244" s="25" t="s">
        <v>363</v>
      </c>
      <c r="D244" s="26">
        <v>1357200</v>
      </c>
      <c r="E244" s="63">
        <v>1357200</v>
      </c>
      <c r="F244" s="64" t="str">
        <f t="shared" si="3"/>
        <v>-</v>
      </c>
    </row>
    <row r="245" spans="1:6" ht="22.5">
      <c r="A245" s="23" t="s">
        <v>333</v>
      </c>
      <c r="B245" s="62" t="s">
        <v>72</v>
      </c>
      <c r="C245" s="25" t="s">
        <v>364</v>
      </c>
      <c r="D245" s="26">
        <v>1357200</v>
      </c>
      <c r="E245" s="63">
        <v>1357200</v>
      </c>
      <c r="F245" s="64" t="str">
        <f t="shared" si="3"/>
        <v>-</v>
      </c>
    </row>
    <row r="246" spans="1:6" ht="12.75">
      <c r="A246" s="50" t="s">
        <v>365</v>
      </c>
      <c r="B246" s="51" t="s">
        <v>72</v>
      </c>
      <c r="C246" s="52" t="s">
        <v>366</v>
      </c>
      <c r="D246" s="53">
        <v>14162366.04</v>
      </c>
      <c r="E246" s="54">
        <v>14162366.04</v>
      </c>
      <c r="F246" s="55" t="str">
        <f t="shared" si="3"/>
        <v>-</v>
      </c>
    </row>
    <row r="247" spans="1:6" ht="22.5">
      <c r="A247" s="23" t="s">
        <v>97</v>
      </c>
      <c r="B247" s="62" t="s">
        <v>72</v>
      </c>
      <c r="C247" s="25" t="s">
        <v>367</v>
      </c>
      <c r="D247" s="26">
        <v>2462766.04</v>
      </c>
      <c r="E247" s="63">
        <v>2462766.04</v>
      </c>
      <c r="F247" s="64" t="str">
        <f t="shared" si="3"/>
        <v>-</v>
      </c>
    </row>
    <row r="248" spans="1:6" ht="22.5">
      <c r="A248" s="23" t="s">
        <v>99</v>
      </c>
      <c r="B248" s="62" t="s">
        <v>72</v>
      </c>
      <c r="C248" s="25" t="s">
        <v>368</v>
      </c>
      <c r="D248" s="26">
        <v>2462766.04</v>
      </c>
      <c r="E248" s="63">
        <v>2462766.04</v>
      </c>
      <c r="F248" s="64" t="str">
        <f t="shared" si="3"/>
        <v>-</v>
      </c>
    </row>
    <row r="249" spans="1:6" ht="22.5">
      <c r="A249" s="23" t="s">
        <v>259</v>
      </c>
      <c r="B249" s="62" t="s">
        <v>72</v>
      </c>
      <c r="C249" s="25" t="s">
        <v>369</v>
      </c>
      <c r="D249" s="26">
        <v>2106232.42</v>
      </c>
      <c r="E249" s="63">
        <v>2106232.42</v>
      </c>
      <c r="F249" s="64" t="str">
        <f t="shared" si="3"/>
        <v>-</v>
      </c>
    </row>
    <row r="250" spans="1:6" ht="12.75">
      <c r="A250" s="23" t="s">
        <v>82</v>
      </c>
      <c r="B250" s="62" t="s">
        <v>72</v>
      </c>
      <c r="C250" s="25" t="s">
        <v>370</v>
      </c>
      <c r="D250" s="26">
        <v>2106232.42</v>
      </c>
      <c r="E250" s="63">
        <v>2106232.42</v>
      </c>
      <c r="F250" s="64" t="str">
        <f t="shared" si="3"/>
        <v>-</v>
      </c>
    </row>
    <row r="251" spans="1:6" ht="22.5">
      <c r="A251" s="23" t="s">
        <v>101</v>
      </c>
      <c r="B251" s="62" t="s">
        <v>72</v>
      </c>
      <c r="C251" s="25" t="s">
        <v>371</v>
      </c>
      <c r="D251" s="26">
        <v>356533.62</v>
      </c>
      <c r="E251" s="63">
        <v>356533.62</v>
      </c>
      <c r="F251" s="64" t="str">
        <f t="shared" si="3"/>
        <v>-</v>
      </c>
    </row>
    <row r="252" spans="1:6" ht="12.75">
      <c r="A252" s="23" t="s">
        <v>82</v>
      </c>
      <c r="B252" s="62" t="s">
        <v>72</v>
      </c>
      <c r="C252" s="25" t="s">
        <v>372</v>
      </c>
      <c r="D252" s="26">
        <v>356533.62</v>
      </c>
      <c r="E252" s="63">
        <v>356533.62</v>
      </c>
      <c r="F252" s="64" t="str">
        <f t="shared" si="3"/>
        <v>-</v>
      </c>
    </row>
    <row r="253" spans="1:6" ht="22.5">
      <c r="A253" s="23" t="s">
        <v>324</v>
      </c>
      <c r="B253" s="62" t="s">
        <v>72</v>
      </c>
      <c r="C253" s="25" t="s">
        <v>373</v>
      </c>
      <c r="D253" s="26">
        <v>11699600</v>
      </c>
      <c r="E253" s="63">
        <v>11699600</v>
      </c>
      <c r="F253" s="64" t="str">
        <f t="shared" si="3"/>
        <v>-</v>
      </c>
    </row>
    <row r="254" spans="1:6" ht="12.75">
      <c r="A254" s="23" t="s">
        <v>326</v>
      </c>
      <c r="B254" s="62" t="s">
        <v>72</v>
      </c>
      <c r="C254" s="25" t="s">
        <v>374</v>
      </c>
      <c r="D254" s="26">
        <v>11699600</v>
      </c>
      <c r="E254" s="63">
        <v>11699600</v>
      </c>
      <c r="F254" s="64" t="str">
        <f t="shared" si="3"/>
        <v>-</v>
      </c>
    </row>
    <row r="255" spans="1:6" ht="45">
      <c r="A255" s="23" t="s">
        <v>328</v>
      </c>
      <c r="B255" s="62" t="s">
        <v>72</v>
      </c>
      <c r="C255" s="25" t="s">
        <v>375</v>
      </c>
      <c r="D255" s="26">
        <v>10342400</v>
      </c>
      <c r="E255" s="63">
        <v>10342400</v>
      </c>
      <c r="F255" s="64" t="str">
        <f t="shared" si="3"/>
        <v>-</v>
      </c>
    </row>
    <row r="256" spans="1:6" ht="12.75">
      <c r="A256" s="23" t="s">
        <v>82</v>
      </c>
      <c r="B256" s="62" t="s">
        <v>72</v>
      </c>
      <c r="C256" s="25" t="s">
        <v>376</v>
      </c>
      <c r="D256" s="26">
        <v>10342400</v>
      </c>
      <c r="E256" s="63">
        <v>10342400</v>
      </c>
      <c r="F256" s="64" t="str">
        <f t="shared" si="3"/>
        <v>-</v>
      </c>
    </row>
    <row r="257" spans="1:6" ht="12.75">
      <c r="A257" s="23" t="s">
        <v>360</v>
      </c>
      <c r="B257" s="62" t="s">
        <v>72</v>
      </c>
      <c r="C257" s="25" t="s">
        <v>377</v>
      </c>
      <c r="D257" s="26">
        <v>1357200</v>
      </c>
      <c r="E257" s="63">
        <v>1357200</v>
      </c>
      <c r="F257" s="64" t="str">
        <f t="shared" si="3"/>
        <v>-</v>
      </c>
    </row>
    <row r="258" spans="1:6" ht="12.75">
      <c r="A258" s="23" t="s">
        <v>82</v>
      </c>
      <c r="B258" s="62" t="s">
        <v>72</v>
      </c>
      <c r="C258" s="25" t="s">
        <v>378</v>
      </c>
      <c r="D258" s="26">
        <v>1357200</v>
      </c>
      <c r="E258" s="63">
        <v>1357200</v>
      </c>
      <c r="F258" s="64" t="str">
        <f t="shared" si="3"/>
        <v>-</v>
      </c>
    </row>
    <row r="259" spans="1:6" ht="12.75">
      <c r="A259" s="50" t="s">
        <v>379</v>
      </c>
      <c r="B259" s="51" t="s">
        <v>72</v>
      </c>
      <c r="C259" s="52" t="s">
        <v>380</v>
      </c>
      <c r="D259" s="53">
        <v>106376</v>
      </c>
      <c r="E259" s="54">
        <v>106376</v>
      </c>
      <c r="F259" s="55" t="str">
        <f t="shared" si="3"/>
        <v>-</v>
      </c>
    </row>
    <row r="260" spans="1:6" ht="12.75">
      <c r="A260" s="23" t="s">
        <v>120</v>
      </c>
      <c r="B260" s="62" t="s">
        <v>72</v>
      </c>
      <c r="C260" s="25" t="s">
        <v>381</v>
      </c>
      <c r="D260" s="26">
        <v>106376</v>
      </c>
      <c r="E260" s="63">
        <v>106376</v>
      </c>
      <c r="F260" s="64" t="str">
        <f t="shared" si="3"/>
        <v>-</v>
      </c>
    </row>
    <row r="261" spans="1:6" ht="12.75">
      <c r="A261" s="23" t="s">
        <v>65</v>
      </c>
      <c r="B261" s="62" t="s">
        <v>72</v>
      </c>
      <c r="C261" s="25" t="s">
        <v>382</v>
      </c>
      <c r="D261" s="26">
        <v>106376</v>
      </c>
      <c r="E261" s="63">
        <v>106376</v>
      </c>
      <c r="F261" s="64" t="str">
        <f t="shared" si="3"/>
        <v>-</v>
      </c>
    </row>
    <row r="262" spans="1:6" ht="12.75">
      <c r="A262" s="23" t="s">
        <v>82</v>
      </c>
      <c r="B262" s="62" t="s">
        <v>72</v>
      </c>
      <c r="C262" s="25" t="s">
        <v>383</v>
      </c>
      <c r="D262" s="26">
        <v>106376</v>
      </c>
      <c r="E262" s="63">
        <v>106376</v>
      </c>
      <c r="F262" s="64" t="str">
        <f t="shared" si="3"/>
        <v>-</v>
      </c>
    </row>
    <row r="263" spans="1:6" ht="12.75">
      <c r="A263" s="23" t="s">
        <v>124</v>
      </c>
      <c r="B263" s="62" t="s">
        <v>72</v>
      </c>
      <c r="C263" s="25" t="s">
        <v>384</v>
      </c>
      <c r="D263" s="26">
        <v>106376</v>
      </c>
      <c r="E263" s="63">
        <v>106376</v>
      </c>
      <c r="F263" s="64" t="str">
        <f t="shared" si="3"/>
        <v>-</v>
      </c>
    </row>
    <row r="264" spans="1:6" ht="22.5">
      <c r="A264" s="23" t="s">
        <v>126</v>
      </c>
      <c r="B264" s="62" t="s">
        <v>72</v>
      </c>
      <c r="C264" s="25" t="s">
        <v>385</v>
      </c>
      <c r="D264" s="26">
        <v>106376</v>
      </c>
      <c r="E264" s="63">
        <v>106376</v>
      </c>
      <c r="F264" s="64" t="str">
        <f t="shared" si="3"/>
        <v>-</v>
      </c>
    </row>
    <row r="265" spans="1:6" ht="12.75">
      <c r="A265" s="50" t="s">
        <v>386</v>
      </c>
      <c r="B265" s="51" t="s">
        <v>72</v>
      </c>
      <c r="C265" s="52" t="s">
        <v>387</v>
      </c>
      <c r="D265" s="53">
        <v>106376</v>
      </c>
      <c r="E265" s="54">
        <v>106376</v>
      </c>
      <c r="F265" s="55" t="str">
        <f t="shared" si="3"/>
        <v>-</v>
      </c>
    </row>
    <row r="266" spans="1:6" ht="12.75">
      <c r="A266" s="23" t="s">
        <v>120</v>
      </c>
      <c r="B266" s="62" t="s">
        <v>72</v>
      </c>
      <c r="C266" s="25" t="s">
        <v>388</v>
      </c>
      <c r="D266" s="26">
        <v>106376</v>
      </c>
      <c r="E266" s="63">
        <v>106376</v>
      </c>
      <c r="F266" s="64" t="str">
        <f t="shared" si="3"/>
        <v>-</v>
      </c>
    </row>
    <row r="267" spans="1:6" ht="12.75">
      <c r="A267" s="23" t="s">
        <v>65</v>
      </c>
      <c r="B267" s="62" t="s">
        <v>72</v>
      </c>
      <c r="C267" s="25" t="s">
        <v>389</v>
      </c>
      <c r="D267" s="26">
        <v>106376</v>
      </c>
      <c r="E267" s="63">
        <v>106376</v>
      </c>
      <c r="F267" s="64" t="str">
        <f t="shared" si="3"/>
        <v>-</v>
      </c>
    </row>
    <row r="268" spans="1:6" ht="12.75">
      <c r="A268" s="23" t="s">
        <v>82</v>
      </c>
      <c r="B268" s="62" t="s">
        <v>72</v>
      </c>
      <c r="C268" s="25" t="s">
        <v>390</v>
      </c>
      <c r="D268" s="26">
        <v>106376</v>
      </c>
      <c r="E268" s="63">
        <v>106376</v>
      </c>
      <c r="F268" s="64" t="str">
        <f t="shared" si="3"/>
        <v>-</v>
      </c>
    </row>
    <row r="269" spans="1:6" ht="12.75">
      <c r="A269" s="50" t="s">
        <v>391</v>
      </c>
      <c r="B269" s="51" t="s">
        <v>72</v>
      </c>
      <c r="C269" s="52" t="s">
        <v>392</v>
      </c>
      <c r="D269" s="53">
        <v>687599</v>
      </c>
      <c r="E269" s="54">
        <v>687599</v>
      </c>
      <c r="F269" s="55" t="str">
        <f t="shared" si="3"/>
        <v>-</v>
      </c>
    </row>
    <row r="270" spans="1:6" ht="33.75">
      <c r="A270" s="23" t="s">
        <v>273</v>
      </c>
      <c r="B270" s="62" t="s">
        <v>72</v>
      </c>
      <c r="C270" s="25" t="s">
        <v>393</v>
      </c>
      <c r="D270" s="26">
        <v>304999</v>
      </c>
      <c r="E270" s="63">
        <v>304999</v>
      </c>
      <c r="F270" s="64" t="str">
        <f t="shared" si="3"/>
        <v>-</v>
      </c>
    </row>
    <row r="271" spans="1:6" ht="12.75">
      <c r="A271" s="23" t="s">
        <v>275</v>
      </c>
      <c r="B271" s="62" t="s">
        <v>72</v>
      </c>
      <c r="C271" s="25" t="s">
        <v>394</v>
      </c>
      <c r="D271" s="26">
        <v>304999</v>
      </c>
      <c r="E271" s="63">
        <v>304999</v>
      </c>
      <c r="F271" s="64" t="str">
        <f aca="true" t="shared" si="4" ref="F271:F290">IF(OR(D271="-",E271=D271),"-",D271-IF(E271="-",0,E271))</f>
        <v>-</v>
      </c>
    </row>
    <row r="272" spans="1:6" ht="33.75">
      <c r="A272" s="23" t="s">
        <v>277</v>
      </c>
      <c r="B272" s="62" t="s">
        <v>72</v>
      </c>
      <c r="C272" s="25" t="s">
        <v>395</v>
      </c>
      <c r="D272" s="26">
        <v>304999</v>
      </c>
      <c r="E272" s="63">
        <v>304999</v>
      </c>
      <c r="F272" s="64" t="str">
        <f t="shared" si="4"/>
        <v>-</v>
      </c>
    </row>
    <row r="273" spans="1:6" ht="12.75">
      <c r="A273" s="23" t="s">
        <v>82</v>
      </c>
      <c r="B273" s="62" t="s">
        <v>72</v>
      </c>
      <c r="C273" s="25" t="s">
        <v>396</v>
      </c>
      <c r="D273" s="26">
        <v>304999</v>
      </c>
      <c r="E273" s="63">
        <v>304999</v>
      </c>
      <c r="F273" s="64" t="str">
        <f t="shared" si="4"/>
        <v>-</v>
      </c>
    </row>
    <row r="274" spans="1:6" ht="12.75">
      <c r="A274" s="23" t="s">
        <v>104</v>
      </c>
      <c r="B274" s="62" t="s">
        <v>72</v>
      </c>
      <c r="C274" s="25" t="s">
        <v>397</v>
      </c>
      <c r="D274" s="26">
        <v>304999</v>
      </c>
      <c r="E274" s="63">
        <v>304999</v>
      </c>
      <c r="F274" s="64" t="str">
        <f t="shared" si="4"/>
        <v>-</v>
      </c>
    </row>
    <row r="275" spans="1:6" ht="12.75">
      <c r="A275" s="23" t="s">
        <v>112</v>
      </c>
      <c r="B275" s="62" t="s">
        <v>72</v>
      </c>
      <c r="C275" s="25" t="s">
        <v>398</v>
      </c>
      <c r="D275" s="26">
        <v>304999</v>
      </c>
      <c r="E275" s="63">
        <v>304999</v>
      </c>
      <c r="F275" s="64" t="str">
        <f t="shared" si="4"/>
        <v>-</v>
      </c>
    </row>
    <row r="276" spans="1:6" ht="22.5">
      <c r="A276" s="23" t="s">
        <v>324</v>
      </c>
      <c r="B276" s="62" t="s">
        <v>72</v>
      </c>
      <c r="C276" s="25" t="s">
        <v>399</v>
      </c>
      <c r="D276" s="26">
        <v>382600</v>
      </c>
      <c r="E276" s="63">
        <v>382600</v>
      </c>
      <c r="F276" s="64" t="str">
        <f t="shared" si="4"/>
        <v>-</v>
      </c>
    </row>
    <row r="277" spans="1:6" ht="12.75">
      <c r="A277" s="23" t="s">
        <v>326</v>
      </c>
      <c r="B277" s="62" t="s">
        <v>72</v>
      </c>
      <c r="C277" s="25" t="s">
        <v>400</v>
      </c>
      <c r="D277" s="26">
        <v>382600</v>
      </c>
      <c r="E277" s="63">
        <v>382600</v>
      </c>
      <c r="F277" s="64" t="str">
        <f t="shared" si="4"/>
        <v>-</v>
      </c>
    </row>
    <row r="278" spans="1:6" ht="45">
      <c r="A278" s="23" t="s">
        <v>328</v>
      </c>
      <c r="B278" s="62" t="s">
        <v>72</v>
      </c>
      <c r="C278" s="25" t="s">
        <v>401</v>
      </c>
      <c r="D278" s="26">
        <v>382600</v>
      </c>
      <c r="E278" s="63">
        <v>382600</v>
      </c>
      <c r="F278" s="64" t="str">
        <f t="shared" si="4"/>
        <v>-</v>
      </c>
    </row>
    <row r="279" spans="1:6" ht="12.75">
      <c r="A279" s="23" t="s">
        <v>82</v>
      </c>
      <c r="B279" s="62" t="s">
        <v>72</v>
      </c>
      <c r="C279" s="25" t="s">
        <v>402</v>
      </c>
      <c r="D279" s="26">
        <v>382600</v>
      </c>
      <c r="E279" s="63">
        <v>382600</v>
      </c>
      <c r="F279" s="64" t="str">
        <f t="shared" si="4"/>
        <v>-</v>
      </c>
    </row>
    <row r="280" spans="1:6" ht="12.75">
      <c r="A280" s="23" t="s">
        <v>331</v>
      </c>
      <c r="B280" s="62" t="s">
        <v>72</v>
      </c>
      <c r="C280" s="25" t="s">
        <v>403</v>
      </c>
      <c r="D280" s="26">
        <v>382600</v>
      </c>
      <c r="E280" s="63">
        <v>382600</v>
      </c>
      <c r="F280" s="64" t="str">
        <f t="shared" si="4"/>
        <v>-</v>
      </c>
    </row>
    <row r="281" spans="1:6" ht="22.5">
      <c r="A281" s="23" t="s">
        <v>333</v>
      </c>
      <c r="B281" s="62" t="s">
        <v>72</v>
      </c>
      <c r="C281" s="25" t="s">
        <v>404</v>
      </c>
      <c r="D281" s="26">
        <v>382600</v>
      </c>
      <c r="E281" s="63">
        <v>382600</v>
      </c>
      <c r="F281" s="64" t="str">
        <f t="shared" si="4"/>
        <v>-</v>
      </c>
    </row>
    <row r="282" spans="1:6" ht="12.75">
      <c r="A282" s="50" t="s">
        <v>405</v>
      </c>
      <c r="B282" s="51" t="s">
        <v>72</v>
      </c>
      <c r="C282" s="52" t="s">
        <v>406</v>
      </c>
      <c r="D282" s="53">
        <v>687599</v>
      </c>
      <c r="E282" s="54">
        <v>687599</v>
      </c>
      <c r="F282" s="55" t="str">
        <f t="shared" si="4"/>
        <v>-</v>
      </c>
    </row>
    <row r="283" spans="1:6" ht="33.75">
      <c r="A283" s="23" t="s">
        <v>273</v>
      </c>
      <c r="B283" s="62" t="s">
        <v>72</v>
      </c>
      <c r="C283" s="25" t="s">
        <v>407</v>
      </c>
      <c r="D283" s="26">
        <v>304999</v>
      </c>
      <c r="E283" s="63">
        <v>304999</v>
      </c>
      <c r="F283" s="64" t="str">
        <f t="shared" si="4"/>
        <v>-</v>
      </c>
    </row>
    <row r="284" spans="1:6" ht="12.75">
      <c r="A284" s="23" t="s">
        <v>275</v>
      </c>
      <c r="B284" s="62" t="s">
        <v>72</v>
      </c>
      <c r="C284" s="25" t="s">
        <v>408</v>
      </c>
      <c r="D284" s="26">
        <v>304999</v>
      </c>
      <c r="E284" s="63">
        <v>304999</v>
      </c>
      <c r="F284" s="64" t="str">
        <f t="shared" si="4"/>
        <v>-</v>
      </c>
    </row>
    <row r="285" spans="1:6" ht="33.75">
      <c r="A285" s="23" t="s">
        <v>277</v>
      </c>
      <c r="B285" s="62" t="s">
        <v>72</v>
      </c>
      <c r="C285" s="25" t="s">
        <v>409</v>
      </c>
      <c r="D285" s="26">
        <v>304999</v>
      </c>
      <c r="E285" s="63">
        <v>304999</v>
      </c>
      <c r="F285" s="64" t="str">
        <f t="shared" si="4"/>
        <v>-</v>
      </c>
    </row>
    <row r="286" spans="1:6" ht="12.75">
      <c r="A286" s="23" t="s">
        <v>82</v>
      </c>
      <c r="B286" s="62" t="s">
        <v>72</v>
      </c>
      <c r="C286" s="25" t="s">
        <v>410</v>
      </c>
      <c r="D286" s="26">
        <v>304999</v>
      </c>
      <c r="E286" s="63">
        <v>304999</v>
      </c>
      <c r="F286" s="64" t="str">
        <f t="shared" si="4"/>
        <v>-</v>
      </c>
    </row>
    <row r="287" spans="1:6" ht="22.5">
      <c r="A287" s="23" t="s">
        <v>324</v>
      </c>
      <c r="B287" s="62" t="s">
        <v>72</v>
      </c>
      <c r="C287" s="25" t="s">
        <v>411</v>
      </c>
      <c r="D287" s="26">
        <v>382600</v>
      </c>
      <c r="E287" s="63">
        <v>382600</v>
      </c>
      <c r="F287" s="64" t="str">
        <f t="shared" si="4"/>
        <v>-</v>
      </c>
    </row>
    <row r="288" spans="1:6" ht="12.75">
      <c r="A288" s="23" t="s">
        <v>326</v>
      </c>
      <c r="B288" s="62" t="s">
        <v>72</v>
      </c>
      <c r="C288" s="25" t="s">
        <v>412</v>
      </c>
      <c r="D288" s="26">
        <v>382600</v>
      </c>
      <c r="E288" s="63">
        <v>382600</v>
      </c>
      <c r="F288" s="64" t="str">
        <f t="shared" si="4"/>
        <v>-</v>
      </c>
    </row>
    <row r="289" spans="1:6" ht="45">
      <c r="A289" s="23" t="s">
        <v>328</v>
      </c>
      <c r="B289" s="62" t="s">
        <v>72</v>
      </c>
      <c r="C289" s="25" t="s">
        <v>413</v>
      </c>
      <c r="D289" s="26">
        <v>382600</v>
      </c>
      <c r="E289" s="63">
        <v>382600</v>
      </c>
      <c r="F289" s="64" t="str">
        <f t="shared" si="4"/>
        <v>-</v>
      </c>
    </row>
    <row r="290" spans="1:6" ht="12.75">
      <c r="A290" s="23" t="s">
        <v>82</v>
      </c>
      <c r="B290" s="62" t="s">
        <v>72</v>
      </c>
      <c r="C290" s="25" t="s">
        <v>414</v>
      </c>
      <c r="D290" s="26">
        <v>382600</v>
      </c>
      <c r="E290" s="63">
        <v>382600</v>
      </c>
      <c r="F290" s="64" t="str">
        <f t="shared" si="4"/>
        <v>-</v>
      </c>
    </row>
    <row r="291" spans="1:6" ht="9" customHeight="1">
      <c r="A291" s="65"/>
      <c r="B291" s="66"/>
      <c r="C291" s="67"/>
      <c r="D291" s="68"/>
      <c r="E291" s="66"/>
      <c r="F291" s="66"/>
    </row>
    <row r="292" spans="1:6" ht="13.5" customHeight="1">
      <c r="A292" s="69" t="s">
        <v>415</v>
      </c>
      <c r="B292" s="70" t="s">
        <v>416</v>
      </c>
      <c r="C292" s="71" t="s">
        <v>73</v>
      </c>
      <c r="D292" s="72">
        <v>3579040.18</v>
      </c>
      <c r="E292" s="72">
        <v>3391966.17</v>
      </c>
      <c r="F292" s="73" t="s">
        <v>417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191" t="s">
        <v>418</v>
      </c>
      <c r="B1" s="191"/>
      <c r="C1" s="191"/>
      <c r="D1" s="191"/>
      <c r="E1" s="191"/>
      <c r="F1" s="191"/>
    </row>
    <row r="2" spans="1:6" ht="12.75" customHeight="1">
      <c r="A2" s="179" t="s">
        <v>419</v>
      </c>
      <c r="B2" s="179"/>
      <c r="C2" s="179"/>
      <c r="D2" s="179"/>
      <c r="E2" s="179"/>
      <c r="F2" s="179"/>
    </row>
    <row r="3" spans="1:6" ht="9" customHeight="1">
      <c r="A3" s="5"/>
      <c r="B3" s="74"/>
      <c r="C3" s="42"/>
      <c r="D3" s="8"/>
      <c r="E3" s="8"/>
      <c r="F3" s="42"/>
    </row>
    <row r="4" spans="1:6" ht="13.5" customHeight="1">
      <c r="A4" s="192" t="s">
        <v>16</v>
      </c>
      <c r="B4" s="183" t="s">
        <v>17</v>
      </c>
      <c r="C4" s="177" t="s">
        <v>420</v>
      </c>
      <c r="D4" s="186" t="s">
        <v>19</v>
      </c>
      <c r="E4" s="186" t="s">
        <v>20</v>
      </c>
      <c r="F4" s="175" t="s">
        <v>21</v>
      </c>
    </row>
    <row r="5" spans="1:6" ht="4.5" customHeight="1">
      <c r="A5" s="193"/>
      <c r="B5" s="184"/>
      <c r="C5" s="178"/>
      <c r="D5" s="187"/>
      <c r="E5" s="187"/>
      <c r="F5" s="176"/>
    </row>
    <row r="6" spans="1:6" ht="6" customHeight="1">
      <c r="A6" s="193"/>
      <c r="B6" s="184"/>
      <c r="C6" s="178"/>
      <c r="D6" s="187"/>
      <c r="E6" s="187"/>
      <c r="F6" s="176"/>
    </row>
    <row r="7" spans="1:6" ht="4.5" customHeight="1">
      <c r="A7" s="193"/>
      <c r="B7" s="184"/>
      <c r="C7" s="178"/>
      <c r="D7" s="187"/>
      <c r="E7" s="187"/>
      <c r="F7" s="176"/>
    </row>
    <row r="8" spans="1:6" ht="6" customHeight="1">
      <c r="A8" s="193"/>
      <c r="B8" s="184"/>
      <c r="C8" s="178"/>
      <c r="D8" s="187"/>
      <c r="E8" s="187"/>
      <c r="F8" s="176"/>
    </row>
    <row r="9" spans="1:6" ht="6" customHeight="1">
      <c r="A9" s="193"/>
      <c r="B9" s="184"/>
      <c r="C9" s="178"/>
      <c r="D9" s="187"/>
      <c r="E9" s="187"/>
      <c r="F9" s="176"/>
    </row>
    <row r="10" spans="1:6" ht="18" customHeight="1">
      <c r="A10" s="194"/>
      <c r="B10" s="185"/>
      <c r="C10" s="195"/>
      <c r="D10" s="188"/>
      <c r="E10" s="188"/>
      <c r="F10" s="196"/>
    </row>
    <row r="11" spans="1:6" ht="13.5" customHeight="1">
      <c r="A11" s="17">
        <v>1</v>
      </c>
      <c r="B11" s="18">
        <v>2</v>
      </c>
      <c r="C11" s="19">
        <v>3</v>
      </c>
      <c r="D11" s="20" t="s">
        <v>22</v>
      </c>
      <c r="E11" s="49" t="s">
        <v>23</v>
      </c>
      <c r="F11" s="22" t="s">
        <v>24</v>
      </c>
    </row>
    <row r="12" spans="1:6" ht="22.5">
      <c r="A12" s="75" t="s">
        <v>421</v>
      </c>
      <c r="B12" s="76" t="s">
        <v>422</v>
      </c>
      <c r="C12" s="77" t="s">
        <v>73</v>
      </c>
      <c r="D12" s="78">
        <v>1616843.5</v>
      </c>
      <c r="E12" s="78">
        <v>-3743485.46</v>
      </c>
      <c r="F12" s="79">
        <v>5360328.96</v>
      </c>
    </row>
    <row r="13" spans="1:6" ht="12.75">
      <c r="A13" s="80" t="s">
        <v>28</v>
      </c>
      <c r="B13" s="81"/>
      <c r="C13" s="82"/>
      <c r="D13" s="83"/>
      <c r="E13" s="83"/>
      <c r="F13" s="84"/>
    </row>
    <row r="14" spans="1:6" ht="22.5">
      <c r="A14" s="50" t="s">
        <v>423</v>
      </c>
      <c r="B14" s="85" t="s">
        <v>424</v>
      </c>
      <c r="C14" s="86" t="s">
        <v>73</v>
      </c>
      <c r="D14" s="53" t="s">
        <v>32</v>
      </c>
      <c r="E14" s="53" t="s">
        <v>32</v>
      </c>
      <c r="F14" s="55" t="s">
        <v>32</v>
      </c>
    </row>
    <row r="15" spans="1:6" ht="12.75">
      <c r="A15" s="80" t="s">
        <v>425</v>
      </c>
      <c r="B15" s="81"/>
      <c r="C15" s="82"/>
      <c r="D15" s="83"/>
      <c r="E15" s="83"/>
      <c r="F15" s="84"/>
    </row>
    <row r="16" spans="1:6" ht="33.75">
      <c r="A16" s="33" t="s">
        <v>426</v>
      </c>
      <c r="B16" s="34" t="s">
        <v>424</v>
      </c>
      <c r="C16" s="87" t="s">
        <v>427</v>
      </c>
      <c r="D16" s="36">
        <v>2000000</v>
      </c>
      <c r="E16" s="36" t="s">
        <v>32</v>
      </c>
      <c r="F16" s="37">
        <v>2000000</v>
      </c>
    </row>
    <row r="17" spans="1:6" ht="33.75">
      <c r="A17" s="23" t="s">
        <v>426</v>
      </c>
      <c r="B17" s="24" t="s">
        <v>424</v>
      </c>
      <c r="C17" s="88" t="s">
        <v>428</v>
      </c>
      <c r="D17" s="26">
        <v>-2000000</v>
      </c>
      <c r="E17" s="26" t="s">
        <v>32</v>
      </c>
      <c r="F17" s="64">
        <v>-2000000</v>
      </c>
    </row>
    <row r="18" spans="1:6" ht="12.75">
      <c r="A18" s="50" t="s">
        <v>429</v>
      </c>
      <c r="B18" s="85" t="s">
        <v>430</v>
      </c>
      <c r="C18" s="86" t="s">
        <v>73</v>
      </c>
      <c r="D18" s="53" t="s">
        <v>32</v>
      </c>
      <c r="E18" s="53" t="s">
        <v>32</v>
      </c>
      <c r="F18" s="55" t="s">
        <v>32</v>
      </c>
    </row>
    <row r="19" spans="1:6" ht="12.75">
      <c r="A19" s="75" t="s">
        <v>431</v>
      </c>
      <c r="B19" s="76" t="s">
        <v>432</v>
      </c>
      <c r="C19" s="77" t="s">
        <v>433</v>
      </c>
      <c r="D19" s="78">
        <v>1616843.5</v>
      </c>
      <c r="E19" s="78">
        <v>-3743485.46</v>
      </c>
      <c r="F19" s="79">
        <v>5360328.96</v>
      </c>
    </row>
    <row r="20" spans="1:6" ht="22.5">
      <c r="A20" s="75" t="s">
        <v>434</v>
      </c>
      <c r="B20" s="76" t="s">
        <v>432</v>
      </c>
      <c r="C20" s="77" t="s">
        <v>435</v>
      </c>
      <c r="D20" s="78">
        <v>1616843.5</v>
      </c>
      <c r="E20" s="78">
        <v>-3743485.46</v>
      </c>
      <c r="F20" s="79">
        <v>5360328.96</v>
      </c>
    </row>
    <row r="21" spans="1:6" ht="45">
      <c r="A21" s="75" t="s">
        <v>436</v>
      </c>
      <c r="B21" s="76" t="s">
        <v>432</v>
      </c>
      <c r="C21" s="77" t="s">
        <v>437</v>
      </c>
      <c r="D21" s="78" t="s">
        <v>32</v>
      </c>
      <c r="E21" s="78" t="s">
        <v>32</v>
      </c>
      <c r="F21" s="79" t="s">
        <v>32</v>
      </c>
    </row>
    <row r="22" spans="1:6" ht="12.75">
      <c r="A22" s="75" t="s">
        <v>438</v>
      </c>
      <c r="B22" s="76" t="s">
        <v>439</v>
      </c>
      <c r="C22" s="77" t="s">
        <v>440</v>
      </c>
      <c r="D22" s="78">
        <v>-62238175.65</v>
      </c>
      <c r="E22" s="78">
        <v>-60970603.78</v>
      </c>
      <c r="F22" s="79" t="s">
        <v>417</v>
      </c>
    </row>
    <row r="23" spans="1:6" ht="22.5">
      <c r="A23" s="75" t="s">
        <v>441</v>
      </c>
      <c r="B23" s="76" t="s">
        <v>439</v>
      </c>
      <c r="C23" s="77" t="s">
        <v>442</v>
      </c>
      <c r="D23" s="78" t="s">
        <v>32</v>
      </c>
      <c r="E23" s="78">
        <v>-62704603.78</v>
      </c>
      <c r="F23" s="79" t="s">
        <v>417</v>
      </c>
    </row>
    <row r="24" spans="1:6" ht="22.5">
      <c r="A24" s="75" t="s">
        <v>441</v>
      </c>
      <c r="B24" s="76" t="s">
        <v>439</v>
      </c>
      <c r="C24" s="77" t="s">
        <v>443</v>
      </c>
      <c r="D24" s="78">
        <v>-62238175.65</v>
      </c>
      <c r="E24" s="78">
        <v>1734000</v>
      </c>
      <c r="F24" s="79" t="s">
        <v>417</v>
      </c>
    </row>
    <row r="25" spans="1:6" ht="12.75">
      <c r="A25" s="75" t="s">
        <v>444</v>
      </c>
      <c r="B25" s="76" t="s">
        <v>439</v>
      </c>
      <c r="C25" s="77" t="s">
        <v>445</v>
      </c>
      <c r="D25" s="78">
        <v>-62238175.65</v>
      </c>
      <c r="E25" s="78">
        <v>1734000</v>
      </c>
      <c r="F25" s="79" t="s">
        <v>417</v>
      </c>
    </row>
    <row r="26" spans="1:6" ht="22.5">
      <c r="A26" s="23" t="s">
        <v>446</v>
      </c>
      <c r="B26" s="24" t="s">
        <v>439</v>
      </c>
      <c r="C26" s="88" t="s">
        <v>447</v>
      </c>
      <c r="D26" s="26" t="s">
        <v>32</v>
      </c>
      <c r="E26" s="26">
        <v>-62704603.78</v>
      </c>
      <c r="F26" s="64" t="s">
        <v>417</v>
      </c>
    </row>
    <row r="27" spans="1:6" ht="22.5">
      <c r="A27" s="23" t="s">
        <v>446</v>
      </c>
      <c r="B27" s="24" t="s">
        <v>439</v>
      </c>
      <c r="C27" s="88" t="s">
        <v>448</v>
      </c>
      <c r="D27" s="26">
        <v>-62238175.65</v>
      </c>
      <c r="E27" s="26">
        <v>1734000</v>
      </c>
      <c r="F27" s="64" t="s">
        <v>417</v>
      </c>
    </row>
    <row r="28" spans="1:6" ht="12.75">
      <c r="A28" s="75" t="s">
        <v>449</v>
      </c>
      <c r="B28" s="76" t="s">
        <v>450</v>
      </c>
      <c r="C28" s="77" t="s">
        <v>451</v>
      </c>
      <c r="D28" s="78">
        <v>63855019.15</v>
      </c>
      <c r="E28" s="78">
        <v>57227118.32</v>
      </c>
      <c r="F28" s="79" t="s">
        <v>417</v>
      </c>
    </row>
    <row r="29" spans="1:6" ht="12.75">
      <c r="A29" s="75" t="s">
        <v>452</v>
      </c>
      <c r="B29" s="76" t="s">
        <v>450</v>
      </c>
      <c r="C29" s="77" t="s">
        <v>453</v>
      </c>
      <c r="D29" s="78">
        <v>63855019.15</v>
      </c>
      <c r="E29" s="78" t="s">
        <v>32</v>
      </c>
      <c r="F29" s="79" t="s">
        <v>417</v>
      </c>
    </row>
    <row r="30" spans="1:6" ht="22.5">
      <c r="A30" s="23" t="s">
        <v>454</v>
      </c>
      <c r="B30" s="24" t="s">
        <v>450</v>
      </c>
      <c r="C30" s="88" t="s">
        <v>455</v>
      </c>
      <c r="D30" s="26" t="s">
        <v>32</v>
      </c>
      <c r="E30" s="26">
        <v>57227118.32</v>
      </c>
      <c r="F30" s="64" t="s">
        <v>417</v>
      </c>
    </row>
    <row r="31" spans="1:6" ht="22.5">
      <c r="A31" s="23" t="s">
        <v>454</v>
      </c>
      <c r="B31" s="24" t="s">
        <v>450</v>
      </c>
      <c r="C31" s="88" t="s">
        <v>456</v>
      </c>
      <c r="D31" s="26">
        <v>63855019.15</v>
      </c>
      <c r="E31" s="26" t="s">
        <v>32</v>
      </c>
      <c r="F31" s="64" t="s">
        <v>417</v>
      </c>
    </row>
    <row r="32" spans="1:6" ht="12.75" customHeight="1">
      <c r="A32" s="89"/>
      <c r="B32" s="90"/>
      <c r="C32" s="91"/>
      <c r="D32" s="92"/>
      <c r="E32" s="92"/>
      <c r="F32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C25" sqref="C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79"/>
      <c r="B1" s="179"/>
      <c r="C1" s="179"/>
      <c r="D1" s="179"/>
      <c r="E1" s="2"/>
      <c r="F1" s="2"/>
    </row>
    <row r="2" spans="1:6" ht="16.5" customHeight="1" thickBot="1">
      <c r="A2" s="179" t="s">
        <v>0</v>
      </c>
      <c r="B2" s="179"/>
      <c r="C2" s="179"/>
      <c r="D2" s="179"/>
      <c r="E2" s="3"/>
      <c r="F2" s="4" t="s">
        <v>1</v>
      </c>
    </row>
    <row r="3" spans="1:6" ht="12.75">
      <c r="A3" s="5"/>
      <c r="B3" s="5"/>
      <c r="C3" s="5"/>
      <c r="D3" s="5"/>
      <c r="E3" s="174" t="s">
        <v>2</v>
      </c>
      <c r="F3" s="6" t="s">
        <v>3</v>
      </c>
    </row>
    <row r="4" spans="1:6" ht="12.75">
      <c r="A4" s="197" t="s">
        <v>820</v>
      </c>
      <c r="B4" s="197"/>
      <c r="C4" s="197"/>
      <c r="D4" s="197"/>
      <c r="E4" s="3" t="s">
        <v>4</v>
      </c>
      <c r="F4" s="7" t="s">
        <v>819</v>
      </c>
    </row>
    <row r="5" spans="1:6" ht="12.75">
      <c r="A5" s="8"/>
      <c r="B5" s="8"/>
      <c r="C5" s="8"/>
      <c r="D5" s="8"/>
      <c r="E5" s="3" t="s">
        <v>5</v>
      </c>
      <c r="F5" s="9" t="s">
        <v>809</v>
      </c>
    </row>
    <row r="6" spans="1:6" ht="24" customHeight="1">
      <c r="A6" s="10" t="s">
        <v>6</v>
      </c>
      <c r="B6" s="198" t="s">
        <v>631</v>
      </c>
      <c r="C6" s="199"/>
      <c r="D6" s="199"/>
      <c r="E6" s="3" t="s">
        <v>7</v>
      </c>
      <c r="F6" s="9" t="s">
        <v>14</v>
      </c>
    </row>
    <row r="7" spans="1:6" ht="25.5" customHeight="1">
      <c r="A7" s="10" t="s">
        <v>8</v>
      </c>
      <c r="B7" s="200" t="s">
        <v>808</v>
      </c>
      <c r="C7" s="200"/>
      <c r="D7" s="200"/>
      <c r="E7" s="3" t="s">
        <v>9</v>
      </c>
      <c r="F7" s="11" t="s">
        <v>810</v>
      </c>
    </row>
    <row r="8" spans="1:6" ht="12.75">
      <c r="A8" s="10" t="s">
        <v>12</v>
      </c>
      <c r="B8" s="10"/>
      <c r="C8" s="10"/>
      <c r="D8" s="12"/>
      <c r="E8" s="3"/>
      <c r="F8" s="13"/>
    </row>
    <row r="9" spans="1:6" ht="13.5" thickBot="1">
      <c r="A9" s="10" t="s">
        <v>13</v>
      </c>
      <c r="B9" s="10"/>
      <c r="C9" s="14"/>
      <c r="D9" s="12"/>
      <c r="E9" s="3" t="s">
        <v>10</v>
      </c>
      <c r="F9" s="15" t="s">
        <v>11</v>
      </c>
    </row>
    <row r="10" spans="1:6" ht="20.25" customHeight="1" thickBot="1">
      <c r="A10" s="179" t="s">
        <v>15</v>
      </c>
      <c r="B10" s="179"/>
      <c r="C10" s="179"/>
      <c r="D10" s="179"/>
      <c r="E10" s="173"/>
      <c r="F10" s="16"/>
    </row>
    <row r="11" spans="1:6" ht="3.75" customHeight="1">
      <c r="A11" s="192" t="s">
        <v>16</v>
      </c>
      <c r="B11" s="183" t="s">
        <v>17</v>
      </c>
      <c r="C11" s="183" t="s">
        <v>18</v>
      </c>
      <c r="D11" s="186" t="s">
        <v>19</v>
      </c>
      <c r="E11" s="186" t="s">
        <v>20</v>
      </c>
      <c r="F11" s="175" t="s">
        <v>21</v>
      </c>
    </row>
    <row r="12" spans="1:6" ht="3" customHeight="1">
      <c r="A12" s="193"/>
      <c r="B12" s="184"/>
      <c r="C12" s="184"/>
      <c r="D12" s="187"/>
      <c r="E12" s="187"/>
      <c r="F12" s="176"/>
    </row>
    <row r="13" spans="1:6" ht="3" customHeight="1">
      <c r="A13" s="193"/>
      <c r="B13" s="184"/>
      <c r="C13" s="184"/>
      <c r="D13" s="187"/>
      <c r="E13" s="187"/>
      <c r="F13" s="176"/>
    </row>
    <row r="14" spans="1:6" ht="3" customHeight="1">
      <c r="A14" s="193"/>
      <c r="B14" s="184"/>
      <c r="C14" s="184"/>
      <c r="D14" s="187"/>
      <c r="E14" s="187"/>
      <c r="F14" s="176"/>
    </row>
    <row r="15" spans="1:6" ht="3" customHeight="1">
      <c r="A15" s="193"/>
      <c r="B15" s="184"/>
      <c r="C15" s="184"/>
      <c r="D15" s="187"/>
      <c r="E15" s="187"/>
      <c r="F15" s="176"/>
    </row>
    <row r="16" spans="1:6" ht="3" customHeight="1">
      <c r="A16" s="193"/>
      <c r="B16" s="184"/>
      <c r="C16" s="184"/>
      <c r="D16" s="187"/>
      <c r="E16" s="187"/>
      <c r="F16" s="176"/>
    </row>
    <row r="17" spans="1:6" ht="23.25" customHeight="1">
      <c r="A17" s="194"/>
      <c r="B17" s="185"/>
      <c r="C17" s="185"/>
      <c r="D17" s="188"/>
      <c r="E17" s="188"/>
      <c r="F17" s="196"/>
    </row>
    <row r="18" spans="1:6" ht="12" customHeight="1" thickBot="1">
      <c r="A18" s="17">
        <v>1</v>
      </c>
      <c r="B18" s="18">
        <v>2</v>
      </c>
      <c r="C18" s="19">
        <v>3</v>
      </c>
      <c r="D18" s="20" t="s">
        <v>22</v>
      </c>
      <c r="E18" s="21" t="s">
        <v>23</v>
      </c>
      <c r="F18" s="22" t="s">
        <v>24</v>
      </c>
    </row>
    <row r="19" spans="1:6" ht="12.75">
      <c r="A19" s="23" t="s">
        <v>25</v>
      </c>
      <c r="B19" s="24" t="s">
        <v>26</v>
      </c>
      <c r="C19" s="25" t="s">
        <v>27</v>
      </c>
      <c r="D19" s="26">
        <v>53524270</v>
      </c>
      <c r="E19" s="27">
        <v>55394548.56</v>
      </c>
      <c r="F19" s="26">
        <f>IF(OR(D19="-",E19=D19),"-",D19-IF(E19="-",0,E19))</f>
        <v>-1870278.5600000024</v>
      </c>
    </row>
    <row r="20" spans="1:6" ht="12.75">
      <c r="A20" s="28" t="s">
        <v>28</v>
      </c>
      <c r="B20" s="29"/>
      <c r="C20" s="30"/>
      <c r="D20" s="31"/>
      <c r="E20" s="31"/>
      <c r="F20" s="32"/>
    </row>
    <row r="21" spans="1:6" ht="12.75">
      <c r="A21" s="33" t="s">
        <v>630</v>
      </c>
      <c r="B21" s="34" t="s">
        <v>26</v>
      </c>
      <c r="C21" s="35" t="s">
        <v>629</v>
      </c>
      <c r="D21" s="36">
        <v>24097645</v>
      </c>
      <c r="E21" s="36">
        <v>26896623.56</v>
      </c>
      <c r="F21" s="37">
        <f aca="true" t="shared" si="0" ref="F21:F52">IF(OR(D21="-",E21=D21),"-",D21-IF(E21="-",0,E21))</f>
        <v>-2798978.5599999987</v>
      </c>
    </row>
    <row r="22" spans="1:6" ht="12.75">
      <c r="A22" s="33" t="s">
        <v>628</v>
      </c>
      <c r="B22" s="34" t="s">
        <v>26</v>
      </c>
      <c r="C22" s="35" t="s">
        <v>844</v>
      </c>
      <c r="D22" s="36">
        <v>2997900</v>
      </c>
      <c r="E22" s="36">
        <v>2920278.08</v>
      </c>
      <c r="F22" s="37">
        <f t="shared" si="0"/>
        <v>77621.91999999993</v>
      </c>
    </row>
    <row r="23" spans="1:6" ht="12.75">
      <c r="A23" s="33" t="s">
        <v>29</v>
      </c>
      <c r="B23" s="34" t="s">
        <v>26</v>
      </c>
      <c r="C23" s="35" t="s">
        <v>821</v>
      </c>
      <c r="D23" s="36">
        <v>2997900</v>
      </c>
      <c r="E23" s="36">
        <v>2920278.08</v>
      </c>
      <c r="F23" s="37">
        <f t="shared" si="0"/>
        <v>77621.91999999993</v>
      </c>
    </row>
    <row r="24" spans="1:6" ht="67.5">
      <c r="A24" s="38" t="s">
        <v>30</v>
      </c>
      <c r="B24" s="34" t="s">
        <v>26</v>
      </c>
      <c r="C24" s="35" t="s">
        <v>822</v>
      </c>
      <c r="D24" s="36" t="s">
        <v>32</v>
      </c>
      <c r="E24" s="36">
        <v>2901333.8</v>
      </c>
      <c r="F24" s="37" t="str">
        <f t="shared" si="0"/>
        <v>-</v>
      </c>
    </row>
    <row r="25" spans="1:6" ht="90">
      <c r="A25" s="38" t="s">
        <v>31</v>
      </c>
      <c r="B25" s="34" t="s">
        <v>26</v>
      </c>
      <c r="C25" s="35" t="s">
        <v>823</v>
      </c>
      <c r="D25" s="36" t="s">
        <v>32</v>
      </c>
      <c r="E25" s="36">
        <v>2898572.83</v>
      </c>
      <c r="F25" s="37" t="str">
        <f t="shared" si="0"/>
        <v>-</v>
      </c>
    </row>
    <row r="26" spans="1:6" ht="67.5">
      <c r="A26" s="38" t="s">
        <v>757</v>
      </c>
      <c r="B26" s="34" t="s">
        <v>26</v>
      </c>
      <c r="C26" s="35" t="s">
        <v>824</v>
      </c>
      <c r="D26" s="36" t="s">
        <v>32</v>
      </c>
      <c r="E26" s="36">
        <v>2660.97</v>
      </c>
      <c r="F26" s="37" t="str">
        <f t="shared" si="0"/>
        <v>-</v>
      </c>
    </row>
    <row r="27" spans="1:6" ht="90">
      <c r="A27" s="38" t="s">
        <v>790</v>
      </c>
      <c r="B27" s="34" t="s">
        <v>26</v>
      </c>
      <c r="C27" s="35" t="s">
        <v>825</v>
      </c>
      <c r="D27" s="36" t="s">
        <v>32</v>
      </c>
      <c r="E27" s="36">
        <v>100</v>
      </c>
      <c r="F27" s="37" t="str">
        <f t="shared" si="0"/>
        <v>-</v>
      </c>
    </row>
    <row r="28" spans="1:6" ht="101.25">
      <c r="A28" s="38" t="s">
        <v>627</v>
      </c>
      <c r="B28" s="34" t="s">
        <v>26</v>
      </c>
      <c r="C28" s="35" t="s">
        <v>826</v>
      </c>
      <c r="D28" s="36" t="s">
        <v>32</v>
      </c>
      <c r="E28" s="36">
        <v>-121.82</v>
      </c>
      <c r="F28" s="37" t="str">
        <f t="shared" si="0"/>
        <v>-</v>
      </c>
    </row>
    <row r="29" spans="1:6" ht="123.75">
      <c r="A29" s="38" t="s">
        <v>756</v>
      </c>
      <c r="B29" s="34" t="s">
        <v>26</v>
      </c>
      <c r="C29" s="35" t="s">
        <v>827</v>
      </c>
      <c r="D29" s="36" t="s">
        <v>32</v>
      </c>
      <c r="E29" s="36">
        <v>-730</v>
      </c>
      <c r="F29" s="37" t="str">
        <f t="shared" si="0"/>
        <v>-</v>
      </c>
    </row>
    <row r="30" spans="1:6" ht="112.5">
      <c r="A30" s="38" t="s">
        <v>805</v>
      </c>
      <c r="B30" s="34" t="s">
        <v>26</v>
      </c>
      <c r="C30" s="35" t="s">
        <v>828</v>
      </c>
      <c r="D30" s="36" t="s">
        <v>32</v>
      </c>
      <c r="E30" s="36">
        <v>8.18</v>
      </c>
      <c r="F30" s="37" t="str">
        <f t="shared" si="0"/>
        <v>-</v>
      </c>
    </row>
    <row r="31" spans="1:6" ht="123.75">
      <c r="A31" s="38" t="s">
        <v>755</v>
      </c>
      <c r="B31" s="34" t="s">
        <v>26</v>
      </c>
      <c r="C31" s="35" t="s">
        <v>829</v>
      </c>
      <c r="D31" s="36" t="s">
        <v>32</v>
      </c>
      <c r="E31" s="36">
        <v>600</v>
      </c>
      <c r="F31" s="37" t="str">
        <f t="shared" si="0"/>
        <v>-</v>
      </c>
    </row>
    <row r="32" spans="1:6" ht="33.75">
      <c r="A32" s="33" t="s">
        <v>33</v>
      </c>
      <c r="B32" s="34" t="s">
        <v>26</v>
      </c>
      <c r="C32" s="35" t="s">
        <v>830</v>
      </c>
      <c r="D32" s="36">
        <v>61500</v>
      </c>
      <c r="E32" s="36">
        <v>19066.1</v>
      </c>
      <c r="F32" s="37">
        <f t="shared" si="0"/>
        <v>42433.9</v>
      </c>
    </row>
    <row r="33" spans="1:6" ht="67.5">
      <c r="A33" s="33" t="s">
        <v>745</v>
      </c>
      <c r="B33" s="34" t="s">
        <v>26</v>
      </c>
      <c r="C33" s="35" t="s">
        <v>831</v>
      </c>
      <c r="D33" s="36" t="s">
        <v>32</v>
      </c>
      <c r="E33" s="36">
        <v>18865.52</v>
      </c>
      <c r="F33" s="37" t="str">
        <f t="shared" si="0"/>
        <v>-</v>
      </c>
    </row>
    <row r="34" spans="1:6" ht="45">
      <c r="A34" s="33" t="s">
        <v>804</v>
      </c>
      <c r="B34" s="34" t="s">
        <v>26</v>
      </c>
      <c r="C34" s="35" t="s">
        <v>832</v>
      </c>
      <c r="D34" s="36" t="s">
        <v>32</v>
      </c>
      <c r="E34" s="36">
        <v>0.58</v>
      </c>
      <c r="F34" s="37" t="str">
        <f t="shared" si="0"/>
        <v>-</v>
      </c>
    </row>
    <row r="35" spans="1:6" ht="67.5">
      <c r="A35" s="33" t="s">
        <v>626</v>
      </c>
      <c r="B35" s="34" t="s">
        <v>26</v>
      </c>
      <c r="C35" s="35" t="s">
        <v>833</v>
      </c>
      <c r="D35" s="36" t="s">
        <v>32</v>
      </c>
      <c r="E35" s="36">
        <v>200</v>
      </c>
      <c r="F35" s="37" t="str">
        <f t="shared" si="0"/>
        <v>-</v>
      </c>
    </row>
    <row r="36" spans="1:6" ht="33.75">
      <c r="A36" s="33" t="s">
        <v>625</v>
      </c>
      <c r="B36" s="34" t="s">
        <v>26</v>
      </c>
      <c r="C36" s="35" t="s">
        <v>845</v>
      </c>
      <c r="D36" s="36">
        <v>2564400</v>
      </c>
      <c r="E36" s="36">
        <v>3218900.39</v>
      </c>
      <c r="F36" s="37">
        <f t="shared" si="0"/>
        <v>-654500.3900000001</v>
      </c>
    </row>
    <row r="37" spans="1:6" ht="22.5">
      <c r="A37" s="33" t="s">
        <v>34</v>
      </c>
      <c r="B37" s="34" t="s">
        <v>26</v>
      </c>
      <c r="C37" s="35" t="s">
        <v>846</v>
      </c>
      <c r="D37" s="36">
        <v>2564400</v>
      </c>
      <c r="E37" s="36">
        <v>3218900.39</v>
      </c>
      <c r="F37" s="37">
        <f t="shared" si="0"/>
        <v>-654500.3900000001</v>
      </c>
    </row>
    <row r="38" spans="1:6" ht="67.5">
      <c r="A38" s="33" t="s">
        <v>35</v>
      </c>
      <c r="B38" s="34" t="s">
        <v>26</v>
      </c>
      <c r="C38" s="35" t="s">
        <v>847</v>
      </c>
      <c r="D38" s="36" t="s">
        <v>32</v>
      </c>
      <c r="E38" s="36">
        <v>1100410.82</v>
      </c>
      <c r="F38" s="37" t="str">
        <f t="shared" si="0"/>
        <v>-</v>
      </c>
    </row>
    <row r="39" spans="1:6" ht="78.75">
      <c r="A39" s="38" t="s">
        <v>36</v>
      </c>
      <c r="B39" s="34" t="s">
        <v>26</v>
      </c>
      <c r="C39" s="35" t="s">
        <v>848</v>
      </c>
      <c r="D39" s="36" t="s">
        <v>32</v>
      </c>
      <c r="E39" s="36">
        <v>16797.23</v>
      </c>
      <c r="F39" s="37" t="str">
        <f t="shared" si="0"/>
        <v>-</v>
      </c>
    </row>
    <row r="40" spans="1:6" ht="67.5">
      <c r="A40" s="33" t="s">
        <v>37</v>
      </c>
      <c r="B40" s="34" t="s">
        <v>26</v>
      </c>
      <c r="C40" s="35" t="s">
        <v>849</v>
      </c>
      <c r="D40" s="36" t="s">
        <v>32</v>
      </c>
      <c r="E40" s="36">
        <v>2264674.81</v>
      </c>
      <c r="F40" s="37" t="str">
        <f t="shared" si="0"/>
        <v>-</v>
      </c>
    </row>
    <row r="41" spans="1:6" ht="67.5">
      <c r="A41" s="33" t="s">
        <v>38</v>
      </c>
      <c r="B41" s="34" t="s">
        <v>26</v>
      </c>
      <c r="C41" s="35" t="s">
        <v>850</v>
      </c>
      <c r="D41" s="36" t="s">
        <v>32</v>
      </c>
      <c r="E41" s="36">
        <v>-162982.47</v>
      </c>
      <c r="F41" s="37" t="str">
        <f t="shared" si="0"/>
        <v>-</v>
      </c>
    </row>
    <row r="42" spans="1:6" ht="12.75">
      <c r="A42" s="33" t="s">
        <v>624</v>
      </c>
      <c r="B42" s="34" t="s">
        <v>26</v>
      </c>
      <c r="C42" s="35" t="s">
        <v>834</v>
      </c>
      <c r="D42" s="36">
        <v>16668300</v>
      </c>
      <c r="E42" s="36">
        <v>18446388.09</v>
      </c>
      <c r="F42" s="37">
        <f t="shared" si="0"/>
        <v>-1778088.0899999999</v>
      </c>
    </row>
    <row r="43" spans="1:6" ht="12.75">
      <c r="A43" s="33" t="s">
        <v>39</v>
      </c>
      <c r="B43" s="34" t="s">
        <v>26</v>
      </c>
      <c r="C43" s="35" t="s">
        <v>835</v>
      </c>
      <c r="D43" s="36">
        <v>2990400</v>
      </c>
      <c r="E43" s="36">
        <v>3597669.45</v>
      </c>
      <c r="F43" s="37">
        <f t="shared" si="0"/>
        <v>-607269.4500000002</v>
      </c>
    </row>
    <row r="44" spans="1:6" ht="33.75">
      <c r="A44" s="33" t="s">
        <v>40</v>
      </c>
      <c r="B44" s="34" t="s">
        <v>26</v>
      </c>
      <c r="C44" s="35" t="s">
        <v>836</v>
      </c>
      <c r="D44" s="36" t="s">
        <v>32</v>
      </c>
      <c r="E44" s="36">
        <v>3597669.45</v>
      </c>
      <c r="F44" s="37" t="str">
        <f t="shared" si="0"/>
        <v>-</v>
      </c>
    </row>
    <row r="45" spans="1:6" ht="67.5">
      <c r="A45" s="33" t="s">
        <v>41</v>
      </c>
      <c r="B45" s="34" t="s">
        <v>26</v>
      </c>
      <c r="C45" s="35" t="s">
        <v>837</v>
      </c>
      <c r="D45" s="36" t="s">
        <v>32</v>
      </c>
      <c r="E45" s="36">
        <v>3561962.14</v>
      </c>
      <c r="F45" s="37" t="str">
        <f t="shared" si="0"/>
        <v>-</v>
      </c>
    </row>
    <row r="46" spans="1:6" ht="45">
      <c r="A46" s="33" t="s">
        <v>42</v>
      </c>
      <c r="B46" s="34" t="s">
        <v>26</v>
      </c>
      <c r="C46" s="35" t="s">
        <v>838</v>
      </c>
      <c r="D46" s="36" t="s">
        <v>32</v>
      </c>
      <c r="E46" s="36">
        <v>35707.31</v>
      </c>
      <c r="F46" s="37" t="str">
        <f t="shared" si="0"/>
        <v>-</v>
      </c>
    </row>
    <row r="47" spans="1:6" ht="12.75">
      <c r="A47" s="33" t="s">
        <v>43</v>
      </c>
      <c r="B47" s="34" t="s">
        <v>26</v>
      </c>
      <c r="C47" s="35" t="s">
        <v>839</v>
      </c>
      <c r="D47" s="36">
        <v>13677900</v>
      </c>
      <c r="E47" s="36">
        <v>14848718.64</v>
      </c>
      <c r="F47" s="37">
        <f t="shared" si="0"/>
        <v>-1170818.6400000006</v>
      </c>
    </row>
    <row r="48" spans="1:6" ht="12.75">
      <c r="A48" s="33" t="s">
        <v>44</v>
      </c>
      <c r="B48" s="34" t="s">
        <v>26</v>
      </c>
      <c r="C48" s="35" t="s">
        <v>840</v>
      </c>
      <c r="D48" s="36">
        <v>8063100</v>
      </c>
      <c r="E48" s="36">
        <v>7967163.86</v>
      </c>
      <c r="F48" s="37">
        <f t="shared" si="0"/>
        <v>95936.13999999966</v>
      </c>
    </row>
    <row r="49" spans="1:6" ht="33.75">
      <c r="A49" s="33" t="s">
        <v>623</v>
      </c>
      <c r="B49" s="34" t="s">
        <v>26</v>
      </c>
      <c r="C49" s="35" t="s">
        <v>841</v>
      </c>
      <c r="D49" s="36" t="s">
        <v>32</v>
      </c>
      <c r="E49" s="36">
        <v>7967163.86</v>
      </c>
      <c r="F49" s="37" t="str">
        <f t="shared" si="0"/>
        <v>-</v>
      </c>
    </row>
    <row r="50" spans="1:6" ht="12.75">
      <c r="A50" s="33" t="s">
        <v>45</v>
      </c>
      <c r="B50" s="34" t="s">
        <v>26</v>
      </c>
      <c r="C50" s="35" t="s">
        <v>842</v>
      </c>
      <c r="D50" s="36">
        <v>5614800</v>
      </c>
      <c r="E50" s="36">
        <v>6881554.78</v>
      </c>
      <c r="F50" s="37">
        <f t="shared" si="0"/>
        <v>-1266754.7800000003</v>
      </c>
    </row>
    <row r="51" spans="1:6" ht="33.75">
      <c r="A51" s="33" t="s">
        <v>46</v>
      </c>
      <c r="B51" s="34" t="s">
        <v>26</v>
      </c>
      <c r="C51" s="35" t="s">
        <v>843</v>
      </c>
      <c r="D51" s="36" t="s">
        <v>32</v>
      </c>
      <c r="E51" s="36">
        <v>6881554.78</v>
      </c>
      <c r="F51" s="37" t="str">
        <f t="shared" si="0"/>
        <v>-</v>
      </c>
    </row>
    <row r="52" spans="1:6" ht="12.75">
      <c r="A52" s="33" t="s">
        <v>622</v>
      </c>
      <c r="B52" s="34" t="s">
        <v>26</v>
      </c>
      <c r="C52" s="35" t="s">
        <v>851</v>
      </c>
      <c r="D52" s="36">
        <v>4200</v>
      </c>
      <c r="E52" s="36">
        <v>4435</v>
      </c>
      <c r="F52" s="37">
        <f t="shared" si="0"/>
        <v>-235</v>
      </c>
    </row>
    <row r="53" spans="1:6" ht="45">
      <c r="A53" s="33" t="s">
        <v>47</v>
      </c>
      <c r="B53" s="34" t="s">
        <v>26</v>
      </c>
      <c r="C53" s="35" t="s">
        <v>852</v>
      </c>
      <c r="D53" s="36" t="s">
        <v>32</v>
      </c>
      <c r="E53" s="36">
        <v>4435</v>
      </c>
      <c r="F53" s="37" t="str">
        <f aca="true" t="shared" si="1" ref="F53:F84">IF(OR(D53="-",E53=D53),"-",D53-IF(E53="-",0,E53))</f>
        <v>-</v>
      </c>
    </row>
    <row r="54" spans="1:6" ht="67.5">
      <c r="A54" s="33" t="s">
        <v>48</v>
      </c>
      <c r="B54" s="34" t="s">
        <v>26</v>
      </c>
      <c r="C54" s="35" t="s">
        <v>853</v>
      </c>
      <c r="D54" s="36" t="s">
        <v>32</v>
      </c>
      <c r="E54" s="36">
        <v>4435</v>
      </c>
      <c r="F54" s="37" t="str">
        <f t="shared" si="1"/>
        <v>-</v>
      </c>
    </row>
    <row r="55" spans="1:6" ht="67.5">
      <c r="A55" s="33" t="s">
        <v>48</v>
      </c>
      <c r="B55" s="34" t="s">
        <v>26</v>
      </c>
      <c r="C55" s="35" t="s">
        <v>854</v>
      </c>
      <c r="D55" s="36" t="s">
        <v>32</v>
      </c>
      <c r="E55" s="36">
        <v>4435</v>
      </c>
      <c r="F55" s="37" t="str">
        <f t="shared" si="1"/>
        <v>-</v>
      </c>
    </row>
    <row r="56" spans="1:6" ht="33.75">
      <c r="A56" s="33" t="s">
        <v>621</v>
      </c>
      <c r="B56" s="34" t="s">
        <v>26</v>
      </c>
      <c r="C56" s="35" t="s">
        <v>855</v>
      </c>
      <c r="D56" s="36">
        <v>1746845</v>
      </c>
      <c r="E56" s="36">
        <v>1982174.12</v>
      </c>
      <c r="F56" s="37">
        <f t="shared" si="1"/>
        <v>-235329.1200000001</v>
      </c>
    </row>
    <row r="57" spans="1:6" ht="78.75">
      <c r="A57" s="38" t="s">
        <v>49</v>
      </c>
      <c r="B57" s="34" t="s">
        <v>26</v>
      </c>
      <c r="C57" s="35" t="s">
        <v>856</v>
      </c>
      <c r="D57" s="36">
        <v>1746845</v>
      </c>
      <c r="E57" s="36">
        <v>1982174.12</v>
      </c>
      <c r="F57" s="37">
        <f t="shared" si="1"/>
        <v>-235329.1200000001</v>
      </c>
    </row>
    <row r="58" spans="1:6" ht="33.75">
      <c r="A58" s="33" t="s">
        <v>50</v>
      </c>
      <c r="B58" s="34" t="s">
        <v>26</v>
      </c>
      <c r="C58" s="35" t="s">
        <v>857</v>
      </c>
      <c r="D58" s="36" t="s">
        <v>32</v>
      </c>
      <c r="E58" s="36">
        <v>1982174.12</v>
      </c>
      <c r="F58" s="37" t="str">
        <f t="shared" si="1"/>
        <v>-</v>
      </c>
    </row>
    <row r="59" spans="1:6" ht="33.75">
      <c r="A59" s="33" t="s">
        <v>51</v>
      </c>
      <c r="B59" s="34" t="s">
        <v>26</v>
      </c>
      <c r="C59" s="35" t="s">
        <v>858</v>
      </c>
      <c r="D59" s="36" t="s">
        <v>32</v>
      </c>
      <c r="E59" s="36">
        <v>1982174.12</v>
      </c>
      <c r="F59" s="37" t="str">
        <f t="shared" si="1"/>
        <v>-</v>
      </c>
    </row>
    <row r="60" spans="1:6" ht="22.5">
      <c r="A60" s="33" t="s">
        <v>620</v>
      </c>
      <c r="B60" s="34" t="s">
        <v>26</v>
      </c>
      <c r="C60" s="35" t="s">
        <v>859</v>
      </c>
      <c r="D60" s="36">
        <v>100000</v>
      </c>
      <c r="E60" s="36">
        <v>278345.88</v>
      </c>
      <c r="F60" s="37">
        <f t="shared" si="1"/>
        <v>-178345.88</v>
      </c>
    </row>
    <row r="61" spans="1:6" ht="67.5">
      <c r="A61" s="38" t="s">
        <v>52</v>
      </c>
      <c r="B61" s="34" t="s">
        <v>26</v>
      </c>
      <c r="C61" s="35" t="s">
        <v>860</v>
      </c>
      <c r="D61" s="36">
        <v>100000</v>
      </c>
      <c r="E61" s="36">
        <v>278345.88</v>
      </c>
      <c r="F61" s="37">
        <f t="shared" si="1"/>
        <v>-178345.88</v>
      </c>
    </row>
    <row r="62" spans="1:6" ht="78.75">
      <c r="A62" s="38" t="s">
        <v>619</v>
      </c>
      <c r="B62" s="34" t="s">
        <v>26</v>
      </c>
      <c r="C62" s="35" t="s">
        <v>861</v>
      </c>
      <c r="D62" s="36" t="s">
        <v>32</v>
      </c>
      <c r="E62" s="36">
        <v>278345.88</v>
      </c>
      <c r="F62" s="37" t="str">
        <f t="shared" si="1"/>
        <v>-</v>
      </c>
    </row>
    <row r="63" spans="1:6" ht="78.75">
      <c r="A63" s="38" t="s">
        <v>53</v>
      </c>
      <c r="B63" s="34" t="s">
        <v>26</v>
      </c>
      <c r="C63" s="35" t="s">
        <v>862</v>
      </c>
      <c r="D63" s="36" t="s">
        <v>32</v>
      </c>
      <c r="E63" s="36">
        <v>278345.88</v>
      </c>
      <c r="F63" s="37" t="str">
        <f t="shared" si="1"/>
        <v>-</v>
      </c>
    </row>
    <row r="64" spans="1:6" ht="12.75">
      <c r="A64" s="33" t="s">
        <v>618</v>
      </c>
      <c r="B64" s="34" t="s">
        <v>26</v>
      </c>
      <c r="C64" s="35" t="s">
        <v>818</v>
      </c>
      <c r="D64" s="36">
        <v>6000</v>
      </c>
      <c r="E64" s="36">
        <v>3000</v>
      </c>
      <c r="F64" s="37">
        <f t="shared" si="1"/>
        <v>3000</v>
      </c>
    </row>
    <row r="65" spans="1:6" ht="33.75">
      <c r="A65" s="33" t="s">
        <v>617</v>
      </c>
      <c r="B65" s="34" t="s">
        <v>26</v>
      </c>
      <c r="C65" s="35" t="s">
        <v>863</v>
      </c>
      <c r="D65" s="36">
        <v>6000</v>
      </c>
      <c r="E65" s="36" t="s">
        <v>32</v>
      </c>
      <c r="F65" s="37">
        <f t="shared" si="1"/>
        <v>6000</v>
      </c>
    </row>
    <row r="66" spans="1:6" ht="45">
      <c r="A66" s="33" t="s">
        <v>616</v>
      </c>
      <c r="B66" s="34" t="s">
        <v>26</v>
      </c>
      <c r="C66" s="35" t="s">
        <v>864</v>
      </c>
      <c r="D66" s="36" t="s">
        <v>32</v>
      </c>
      <c r="E66" s="36" t="s">
        <v>32</v>
      </c>
      <c r="F66" s="37" t="str">
        <f t="shared" si="1"/>
        <v>-</v>
      </c>
    </row>
    <row r="67" spans="1:6" ht="22.5">
      <c r="A67" s="33" t="s">
        <v>817</v>
      </c>
      <c r="B67" s="34" t="s">
        <v>26</v>
      </c>
      <c r="C67" s="35" t="s">
        <v>888</v>
      </c>
      <c r="D67" s="36" t="s">
        <v>32</v>
      </c>
      <c r="E67" s="36">
        <v>3000</v>
      </c>
      <c r="F67" s="37" t="str">
        <f t="shared" si="1"/>
        <v>-</v>
      </c>
    </row>
    <row r="68" spans="1:6" ht="33.75">
      <c r="A68" s="33" t="s">
        <v>816</v>
      </c>
      <c r="B68" s="34" t="s">
        <v>26</v>
      </c>
      <c r="C68" s="35" t="s">
        <v>889</v>
      </c>
      <c r="D68" s="36" t="s">
        <v>32</v>
      </c>
      <c r="E68" s="36">
        <v>3000</v>
      </c>
      <c r="F68" s="37" t="str">
        <f t="shared" si="1"/>
        <v>-</v>
      </c>
    </row>
    <row r="69" spans="1:6" ht="67.5">
      <c r="A69" s="33" t="s">
        <v>815</v>
      </c>
      <c r="B69" s="34" t="s">
        <v>26</v>
      </c>
      <c r="C69" s="35" t="s">
        <v>890</v>
      </c>
      <c r="D69" s="36" t="s">
        <v>32</v>
      </c>
      <c r="E69" s="36">
        <v>3000</v>
      </c>
      <c r="F69" s="37" t="str">
        <f t="shared" si="1"/>
        <v>-</v>
      </c>
    </row>
    <row r="70" spans="1:6" ht="12.75">
      <c r="A70" s="33" t="s">
        <v>615</v>
      </c>
      <c r="B70" s="34" t="s">
        <v>26</v>
      </c>
      <c r="C70" s="35" t="s">
        <v>865</v>
      </c>
      <c r="D70" s="36">
        <v>10000</v>
      </c>
      <c r="E70" s="36">
        <v>43102</v>
      </c>
      <c r="F70" s="37">
        <f t="shared" si="1"/>
        <v>-33102</v>
      </c>
    </row>
    <row r="71" spans="1:6" ht="12.75">
      <c r="A71" s="33" t="s">
        <v>54</v>
      </c>
      <c r="B71" s="34" t="s">
        <v>26</v>
      </c>
      <c r="C71" s="35" t="s">
        <v>866</v>
      </c>
      <c r="D71" s="36">
        <v>10000</v>
      </c>
      <c r="E71" s="36">
        <v>43102</v>
      </c>
      <c r="F71" s="37">
        <f t="shared" si="1"/>
        <v>-33102</v>
      </c>
    </row>
    <row r="72" spans="1:6" ht="22.5">
      <c r="A72" s="33" t="s">
        <v>55</v>
      </c>
      <c r="B72" s="34" t="s">
        <v>26</v>
      </c>
      <c r="C72" s="35" t="s">
        <v>867</v>
      </c>
      <c r="D72" s="36" t="s">
        <v>32</v>
      </c>
      <c r="E72" s="36">
        <v>43102</v>
      </c>
      <c r="F72" s="37" t="str">
        <f t="shared" si="1"/>
        <v>-</v>
      </c>
    </row>
    <row r="73" spans="1:6" ht="12.75">
      <c r="A73" s="33" t="s">
        <v>614</v>
      </c>
      <c r="B73" s="34" t="s">
        <v>26</v>
      </c>
      <c r="C73" s="35" t="s">
        <v>868</v>
      </c>
      <c r="D73" s="36">
        <v>29426625</v>
      </c>
      <c r="E73" s="36">
        <v>28497925</v>
      </c>
      <c r="F73" s="37">
        <f t="shared" si="1"/>
        <v>928700</v>
      </c>
    </row>
    <row r="74" spans="1:6" ht="33.75">
      <c r="A74" s="33" t="s">
        <v>613</v>
      </c>
      <c r="B74" s="34" t="s">
        <v>26</v>
      </c>
      <c r="C74" s="35" t="s">
        <v>869</v>
      </c>
      <c r="D74" s="36">
        <v>29426625</v>
      </c>
      <c r="E74" s="36">
        <v>28497925</v>
      </c>
      <c r="F74" s="37">
        <f t="shared" si="1"/>
        <v>928700</v>
      </c>
    </row>
    <row r="75" spans="1:6" ht="22.5">
      <c r="A75" s="33" t="s">
        <v>56</v>
      </c>
      <c r="B75" s="34" t="s">
        <v>26</v>
      </c>
      <c r="C75" s="35" t="s">
        <v>870</v>
      </c>
      <c r="D75" s="36">
        <v>6911800</v>
      </c>
      <c r="E75" s="36">
        <v>6911800</v>
      </c>
      <c r="F75" s="37" t="str">
        <f t="shared" si="1"/>
        <v>-</v>
      </c>
    </row>
    <row r="76" spans="1:6" ht="12.75">
      <c r="A76" s="33" t="s">
        <v>57</v>
      </c>
      <c r="B76" s="34" t="s">
        <v>26</v>
      </c>
      <c r="C76" s="35" t="s">
        <v>871</v>
      </c>
      <c r="D76" s="36">
        <v>6911800</v>
      </c>
      <c r="E76" s="36">
        <v>6911800</v>
      </c>
      <c r="F76" s="37" t="str">
        <f t="shared" si="1"/>
        <v>-</v>
      </c>
    </row>
    <row r="77" spans="1:6" ht="22.5">
      <c r="A77" s="33" t="s">
        <v>58</v>
      </c>
      <c r="B77" s="34" t="s">
        <v>26</v>
      </c>
      <c r="C77" s="35" t="s">
        <v>872</v>
      </c>
      <c r="D77" s="36">
        <v>6911800</v>
      </c>
      <c r="E77" s="36">
        <v>6911800</v>
      </c>
      <c r="F77" s="37" t="str">
        <f t="shared" si="1"/>
        <v>-</v>
      </c>
    </row>
    <row r="78" spans="1:6" ht="22.5">
      <c r="A78" s="33" t="s">
        <v>59</v>
      </c>
      <c r="B78" s="34" t="s">
        <v>26</v>
      </c>
      <c r="C78" s="35" t="s">
        <v>873</v>
      </c>
      <c r="D78" s="36">
        <v>19368745</v>
      </c>
      <c r="E78" s="36">
        <v>19368745</v>
      </c>
      <c r="F78" s="37" t="str">
        <f t="shared" si="1"/>
        <v>-</v>
      </c>
    </row>
    <row r="79" spans="1:6" ht="33.75">
      <c r="A79" s="33" t="s">
        <v>768</v>
      </c>
      <c r="B79" s="34" t="s">
        <v>26</v>
      </c>
      <c r="C79" s="35" t="s">
        <v>874</v>
      </c>
      <c r="D79" s="36">
        <v>1412500</v>
      </c>
      <c r="E79" s="36">
        <v>1412500</v>
      </c>
      <c r="F79" s="37" t="str">
        <f t="shared" si="1"/>
        <v>-</v>
      </c>
    </row>
    <row r="80" spans="1:6" ht="33.75">
      <c r="A80" s="33" t="s">
        <v>767</v>
      </c>
      <c r="B80" s="34" t="s">
        <v>26</v>
      </c>
      <c r="C80" s="35" t="s">
        <v>875</v>
      </c>
      <c r="D80" s="36">
        <v>1412500</v>
      </c>
      <c r="E80" s="36">
        <v>1412500</v>
      </c>
      <c r="F80" s="37" t="str">
        <f t="shared" si="1"/>
        <v>-</v>
      </c>
    </row>
    <row r="81" spans="1:6" ht="67.5">
      <c r="A81" s="38" t="s">
        <v>612</v>
      </c>
      <c r="B81" s="34" t="s">
        <v>26</v>
      </c>
      <c r="C81" s="35" t="s">
        <v>876</v>
      </c>
      <c r="D81" s="36">
        <v>1675000</v>
      </c>
      <c r="E81" s="36">
        <v>1675000</v>
      </c>
      <c r="F81" s="37" t="str">
        <f t="shared" si="1"/>
        <v>-</v>
      </c>
    </row>
    <row r="82" spans="1:6" ht="78.75">
      <c r="A82" s="38" t="s">
        <v>611</v>
      </c>
      <c r="B82" s="34" t="s">
        <v>26</v>
      </c>
      <c r="C82" s="35" t="s">
        <v>877</v>
      </c>
      <c r="D82" s="36">
        <v>1675000</v>
      </c>
      <c r="E82" s="36">
        <v>1675000</v>
      </c>
      <c r="F82" s="37" t="str">
        <f t="shared" si="1"/>
        <v>-</v>
      </c>
    </row>
    <row r="83" spans="1:6" ht="12.75">
      <c r="A83" s="33" t="s">
        <v>766</v>
      </c>
      <c r="B83" s="34" t="s">
        <v>26</v>
      </c>
      <c r="C83" s="35" t="s">
        <v>878</v>
      </c>
      <c r="D83" s="36">
        <v>16281245</v>
      </c>
      <c r="E83" s="36">
        <v>16281245</v>
      </c>
      <c r="F83" s="37" t="str">
        <f t="shared" si="1"/>
        <v>-</v>
      </c>
    </row>
    <row r="84" spans="1:6" ht="12.75">
      <c r="A84" s="33" t="s">
        <v>765</v>
      </c>
      <c r="B84" s="34" t="s">
        <v>26</v>
      </c>
      <c r="C84" s="35" t="s">
        <v>879</v>
      </c>
      <c r="D84" s="36">
        <v>16281245</v>
      </c>
      <c r="E84" s="36">
        <v>16281245</v>
      </c>
      <c r="F84" s="37" t="str">
        <f t="shared" si="1"/>
        <v>-</v>
      </c>
    </row>
    <row r="85" spans="1:6" ht="22.5">
      <c r="A85" s="33" t="s">
        <v>60</v>
      </c>
      <c r="B85" s="34" t="s">
        <v>26</v>
      </c>
      <c r="C85" s="35" t="s">
        <v>880</v>
      </c>
      <c r="D85" s="36">
        <v>196080</v>
      </c>
      <c r="E85" s="36">
        <v>196080</v>
      </c>
      <c r="F85" s="37" t="str">
        <f aca="true" t="shared" si="2" ref="F85:F92">IF(OR(D85="-",E85=D85),"-",D85-IF(E85="-",0,E85))</f>
        <v>-</v>
      </c>
    </row>
    <row r="86" spans="1:6" ht="33.75">
      <c r="A86" s="33" t="s">
        <v>61</v>
      </c>
      <c r="B86" s="34" t="s">
        <v>26</v>
      </c>
      <c r="C86" s="35" t="s">
        <v>881</v>
      </c>
      <c r="D86" s="36">
        <v>195080</v>
      </c>
      <c r="E86" s="36">
        <v>195080</v>
      </c>
      <c r="F86" s="37" t="str">
        <f t="shared" si="2"/>
        <v>-</v>
      </c>
    </row>
    <row r="87" spans="1:6" ht="33.75">
      <c r="A87" s="33" t="s">
        <v>62</v>
      </c>
      <c r="B87" s="34" t="s">
        <v>26</v>
      </c>
      <c r="C87" s="35" t="s">
        <v>882</v>
      </c>
      <c r="D87" s="36">
        <v>195080</v>
      </c>
      <c r="E87" s="36">
        <v>195080</v>
      </c>
      <c r="F87" s="37" t="str">
        <f t="shared" si="2"/>
        <v>-</v>
      </c>
    </row>
    <row r="88" spans="1:6" ht="33.75">
      <c r="A88" s="33" t="s">
        <v>63</v>
      </c>
      <c r="B88" s="34" t="s">
        <v>26</v>
      </c>
      <c r="C88" s="35" t="s">
        <v>883</v>
      </c>
      <c r="D88" s="36">
        <v>1000</v>
      </c>
      <c r="E88" s="36">
        <v>1000</v>
      </c>
      <c r="F88" s="37" t="str">
        <f t="shared" si="2"/>
        <v>-</v>
      </c>
    </row>
    <row r="89" spans="1:6" ht="33.75">
      <c r="A89" s="33" t="s">
        <v>64</v>
      </c>
      <c r="B89" s="34" t="s">
        <v>26</v>
      </c>
      <c r="C89" s="35" t="s">
        <v>884</v>
      </c>
      <c r="D89" s="36">
        <v>1000</v>
      </c>
      <c r="E89" s="36">
        <v>1000</v>
      </c>
      <c r="F89" s="37" t="str">
        <f t="shared" si="2"/>
        <v>-</v>
      </c>
    </row>
    <row r="90" spans="1:6" ht="12.75">
      <c r="A90" s="33" t="s">
        <v>65</v>
      </c>
      <c r="B90" s="34" t="s">
        <v>26</v>
      </c>
      <c r="C90" s="35" t="s">
        <v>885</v>
      </c>
      <c r="D90" s="36">
        <v>2950000</v>
      </c>
      <c r="E90" s="36">
        <v>2021300</v>
      </c>
      <c r="F90" s="37">
        <f t="shared" si="2"/>
        <v>928700</v>
      </c>
    </row>
    <row r="91" spans="1:6" ht="22.5">
      <c r="A91" s="33" t="s">
        <v>66</v>
      </c>
      <c r="B91" s="34" t="s">
        <v>26</v>
      </c>
      <c r="C91" s="35" t="s">
        <v>886</v>
      </c>
      <c r="D91" s="36">
        <v>2950000</v>
      </c>
      <c r="E91" s="36">
        <v>2021300</v>
      </c>
      <c r="F91" s="37">
        <f t="shared" si="2"/>
        <v>928700</v>
      </c>
    </row>
    <row r="92" spans="1:6" ht="23.25" thickBot="1">
      <c r="A92" s="33" t="s">
        <v>67</v>
      </c>
      <c r="B92" s="34" t="s">
        <v>26</v>
      </c>
      <c r="C92" s="35" t="s">
        <v>887</v>
      </c>
      <c r="D92" s="36">
        <v>2950000</v>
      </c>
      <c r="E92" s="36">
        <v>2021300</v>
      </c>
      <c r="F92" s="37">
        <f t="shared" si="2"/>
        <v>928700</v>
      </c>
    </row>
    <row r="93" spans="1:6" ht="12.75" customHeight="1">
      <c r="A93" s="39"/>
      <c r="B93" s="40"/>
      <c r="C93" s="40"/>
      <c r="D93" s="41"/>
      <c r="E93" s="41"/>
      <c r="F93" s="41"/>
    </row>
  </sheetData>
  <sheetProtection/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28" right="0.24" top="0.17" bottom="0.17" header="0" footer="0.17"/>
  <pageSetup fitToHeight="0" fitToWidth="1" horizontalDpi="600" verticalDpi="600" orientation="portrait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3"/>
  <sheetViews>
    <sheetView tabSelected="1" zoomScalePageLayoutView="0" workbookViewId="0" topLeftCell="A264">
      <selection activeCell="B280" sqref="B280"/>
    </sheetView>
  </sheetViews>
  <sheetFormatPr defaultColWidth="9.140625" defaultRowHeight="12.75"/>
  <cols>
    <col min="1" max="1" width="3.7109375" style="94" customWidth="1"/>
    <col min="2" max="2" width="44.7109375" style="94" customWidth="1"/>
    <col min="3" max="3" width="7.00390625" style="94" customWidth="1"/>
    <col min="4" max="5" width="4.57421875" style="94" customWidth="1"/>
    <col min="6" max="6" width="4.8515625" style="94" customWidth="1"/>
    <col min="7" max="7" width="11.28125" style="94" customWidth="1"/>
    <col min="8" max="8" width="5.28125" style="94" customWidth="1"/>
    <col min="9" max="9" width="13.57421875" style="94" customWidth="1"/>
    <col min="10" max="10" width="12.421875" style="94" customWidth="1"/>
    <col min="11" max="11" width="13.421875" style="94" customWidth="1"/>
    <col min="12" max="12" width="9.140625" style="94" customWidth="1"/>
    <col min="13" max="13" width="10.8515625" style="94" bestFit="1" customWidth="1"/>
    <col min="14" max="14" width="11.00390625" style="94" customWidth="1"/>
    <col min="15" max="15" width="10.8515625" style="94" bestFit="1" customWidth="1"/>
    <col min="16" max="16" width="11.28125" style="94" customWidth="1"/>
    <col min="17" max="16384" width="9.140625" style="94" customWidth="1"/>
  </cols>
  <sheetData>
    <row r="1" spans="1:9" ht="9" customHeight="1">
      <c r="A1" s="161"/>
      <c r="B1" s="161"/>
      <c r="C1" s="161"/>
      <c r="D1" s="161"/>
      <c r="E1" s="161"/>
      <c r="F1" s="161"/>
      <c r="G1" s="161"/>
      <c r="H1" s="161"/>
      <c r="I1" s="161"/>
    </row>
    <row r="2" spans="1:11" ht="19.5" customHeight="1">
      <c r="A2" s="201" t="s">
        <v>564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9" ht="12.75">
      <c r="A3" s="160"/>
      <c r="B3" s="160"/>
      <c r="C3" s="160"/>
      <c r="D3" s="160"/>
      <c r="E3" s="160"/>
      <c r="F3" s="160"/>
      <c r="G3" s="160"/>
      <c r="H3" s="205"/>
      <c r="I3" s="205"/>
    </row>
    <row r="4" spans="1:11" ht="12.75" customHeight="1">
      <c r="A4" s="206" t="s">
        <v>563</v>
      </c>
      <c r="B4" s="208" t="s">
        <v>562</v>
      </c>
      <c r="C4" s="211" t="s">
        <v>17</v>
      </c>
      <c r="D4" s="213" t="s">
        <v>70</v>
      </c>
      <c r="E4" s="214"/>
      <c r="F4" s="214"/>
      <c r="G4" s="214"/>
      <c r="H4" s="214"/>
      <c r="I4" s="209" t="s">
        <v>19</v>
      </c>
      <c r="J4" s="217" t="s">
        <v>20</v>
      </c>
      <c r="K4" s="204" t="s">
        <v>21</v>
      </c>
    </row>
    <row r="5" spans="1:15" ht="28.5" customHeight="1">
      <c r="A5" s="207"/>
      <c r="B5" s="208"/>
      <c r="C5" s="212"/>
      <c r="D5" s="215"/>
      <c r="E5" s="216"/>
      <c r="F5" s="216"/>
      <c r="G5" s="216"/>
      <c r="H5" s="216"/>
      <c r="I5" s="210"/>
      <c r="J5" s="217"/>
      <c r="K5" s="204"/>
      <c r="O5" s="156"/>
    </row>
    <row r="6" spans="1:15" ht="22.5" customHeight="1">
      <c r="A6" s="159"/>
      <c r="B6" s="158" t="s">
        <v>71</v>
      </c>
      <c r="C6" s="157">
        <v>200</v>
      </c>
      <c r="D6" s="202"/>
      <c r="E6" s="203"/>
      <c r="F6" s="203"/>
      <c r="G6" s="203"/>
      <c r="H6" s="203"/>
      <c r="I6" s="107">
        <f>I7+I363</f>
        <v>58808721.73</v>
      </c>
      <c r="J6" s="107">
        <f>J7+J363</f>
        <v>57211499.77</v>
      </c>
      <c r="K6" s="107">
        <f>K7+K363</f>
        <v>1597221.959999999</v>
      </c>
      <c r="L6" s="112"/>
      <c r="O6" s="156"/>
    </row>
    <row r="7" spans="1:16" ht="25.5" customHeight="1">
      <c r="A7" s="118" t="s">
        <v>561</v>
      </c>
      <c r="B7" s="121" t="s">
        <v>560</v>
      </c>
      <c r="C7" s="121"/>
      <c r="D7" s="118" t="s">
        <v>14</v>
      </c>
      <c r="E7" s="118" t="s">
        <v>482</v>
      </c>
      <c r="F7" s="118" t="s">
        <v>482</v>
      </c>
      <c r="G7" s="128" t="s">
        <v>637</v>
      </c>
      <c r="H7" s="118" t="s">
        <v>463</v>
      </c>
      <c r="I7" s="108">
        <f>I8+I95+I105+I121+I164+I291+I340+I348</f>
        <v>57749621.73</v>
      </c>
      <c r="J7" s="108">
        <f>J8+J95+J105+J121+J164+J291+J340+J348</f>
        <v>56152405.95</v>
      </c>
      <c r="K7" s="108">
        <f>K8+K95+K105+K121+K164+K291+K340+K348</f>
        <v>1597215.779999999</v>
      </c>
      <c r="L7" s="112"/>
      <c r="O7" s="156"/>
      <c r="P7" s="156"/>
    </row>
    <row r="8" spans="1:16" ht="12.75">
      <c r="A8" s="118"/>
      <c r="B8" s="121" t="s">
        <v>483</v>
      </c>
      <c r="C8" s="121"/>
      <c r="D8" s="118" t="s">
        <v>14</v>
      </c>
      <c r="E8" s="118" t="s">
        <v>461</v>
      </c>
      <c r="F8" s="118" t="s">
        <v>482</v>
      </c>
      <c r="G8" s="128" t="s">
        <v>637</v>
      </c>
      <c r="H8" s="118" t="s">
        <v>463</v>
      </c>
      <c r="I8" s="108">
        <f>I9+I35+I45+I52</f>
        <v>7274100</v>
      </c>
      <c r="J8" s="108">
        <f>J9+J35+J45+J52</f>
        <v>7039669.790000001</v>
      </c>
      <c r="K8" s="108">
        <f>K9+K35+K45+K52</f>
        <v>234430.2099999997</v>
      </c>
      <c r="L8" s="112"/>
      <c r="O8" s="156"/>
      <c r="P8" s="156"/>
    </row>
    <row r="9" spans="1:16" ht="50.25" customHeight="1">
      <c r="A9" s="118"/>
      <c r="B9" s="121" t="s">
        <v>559</v>
      </c>
      <c r="C9" s="121"/>
      <c r="D9" s="118" t="s">
        <v>14</v>
      </c>
      <c r="E9" s="118" t="s">
        <v>461</v>
      </c>
      <c r="F9" s="118" t="s">
        <v>519</v>
      </c>
      <c r="G9" s="128" t="s">
        <v>637</v>
      </c>
      <c r="H9" s="118" t="s">
        <v>463</v>
      </c>
      <c r="I9" s="108">
        <f aca="true" t="shared" si="0" ref="I9:K10">I10</f>
        <v>5279000</v>
      </c>
      <c r="J9" s="108">
        <f t="shared" si="0"/>
        <v>5276915.82</v>
      </c>
      <c r="K9" s="108">
        <f t="shared" si="0"/>
        <v>2084.179999999702</v>
      </c>
      <c r="L9" s="112"/>
      <c r="O9" s="156"/>
      <c r="P9" s="156"/>
    </row>
    <row r="10" spans="1:16" ht="24">
      <c r="A10" s="118"/>
      <c r="B10" s="121" t="s">
        <v>467</v>
      </c>
      <c r="C10" s="121"/>
      <c r="D10" s="118" t="s">
        <v>14</v>
      </c>
      <c r="E10" s="118" t="s">
        <v>461</v>
      </c>
      <c r="F10" s="118" t="s">
        <v>519</v>
      </c>
      <c r="G10" s="118" t="s">
        <v>636</v>
      </c>
      <c r="H10" s="118" t="s">
        <v>463</v>
      </c>
      <c r="I10" s="108">
        <f t="shared" si="0"/>
        <v>5279000</v>
      </c>
      <c r="J10" s="108">
        <f t="shared" si="0"/>
        <v>5276915.82</v>
      </c>
      <c r="K10" s="108">
        <f t="shared" si="0"/>
        <v>2084.179999999702</v>
      </c>
      <c r="L10" s="112"/>
      <c r="O10" s="156"/>
      <c r="P10" s="156"/>
    </row>
    <row r="11" spans="1:12" ht="28.5" customHeight="1">
      <c r="A11" s="118"/>
      <c r="B11" s="120" t="s">
        <v>558</v>
      </c>
      <c r="C11" s="120"/>
      <c r="D11" s="118" t="s">
        <v>14</v>
      </c>
      <c r="E11" s="118" t="s">
        <v>461</v>
      </c>
      <c r="F11" s="118" t="s">
        <v>519</v>
      </c>
      <c r="G11" s="118" t="s">
        <v>635</v>
      </c>
      <c r="H11" s="118" t="s">
        <v>463</v>
      </c>
      <c r="I11" s="108">
        <f>I12+I27+I31</f>
        <v>5279000</v>
      </c>
      <c r="J11" s="108">
        <f>J12+J27+J31</f>
        <v>5276915.82</v>
      </c>
      <c r="K11" s="108">
        <f>K12+K27+K31</f>
        <v>2084.179999999702</v>
      </c>
      <c r="L11" s="112"/>
    </row>
    <row r="12" spans="1:12" ht="48">
      <c r="A12" s="118"/>
      <c r="B12" s="120" t="s">
        <v>474</v>
      </c>
      <c r="C12" s="120"/>
      <c r="D12" s="118" t="s">
        <v>14</v>
      </c>
      <c r="E12" s="118" t="s">
        <v>461</v>
      </c>
      <c r="F12" s="118" t="s">
        <v>519</v>
      </c>
      <c r="G12" s="118" t="s">
        <v>634</v>
      </c>
      <c r="H12" s="118" t="s">
        <v>463</v>
      </c>
      <c r="I12" s="108">
        <f>I13+I18</f>
        <v>5230600</v>
      </c>
      <c r="J12" s="107">
        <f>J13+J18</f>
        <v>5228515.82</v>
      </c>
      <c r="K12" s="107">
        <f aca="true" t="shared" si="1" ref="K12:K26">I12-J12</f>
        <v>2084.179999999702</v>
      </c>
      <c r="L12" s="112"/>
    </row>
    <row r="13" spans="1:12" ht="12.75">
      <c r="A13" s="118"/>
      <c r="B13" s="120" t="s">
        <v>557</v>
      </c>
      <c r="C13" s="120"/>
      <c r="D13" s="118" t="s">
        <v>14</v>
      </c>
      <c r="E13" s="118" t="s">
        <v>461</v>
      </c>
      <c r="F13" s="118" t="s">
        <v>519</v>
      </c>
      <c r="G13" s="118" t="s">
        <v>633</v>
      </c>
      <c r="H13" s="118" t="s">
        <v>463</v>
      </c>
      <c r="I13" s="108">
        <f aca="true" t="shared" si="2" ref="I13:K14">I14</f>
        <v>1046200</v>
      </c>
      <c r="J13" s="107">
        <f t="shared" si="2"/>
        <v>1046198.42</v>
      </c>
      <c r="K13" s="107">
        <f t="shared" si="1"/>
        <v>1.5799999999580905</v>
      </c>
      <c r="L13" s="112"/>
    </row>
    <row r="14" spans="1:12" ht="52.5" customHeight="1">
      <c r="A14" s="118"/>
      <c r="B14" s="117" t="s">
        <v>76</v>
      </c>
      <c r="C14" s="117"/>
      <c r="D14" s="115" t="s">
        <v>14</v>
      </c>
      <c r="E14" s="115" t="s">
        <v>461</v>
      </c>
      <c r="F14" s="115" t="s">
        <v>519</v>
      </c>
      <c r="G14" s="115" t="s">
        <v>633</v>
      </c>
      <c r="H14" s="115" t="s">
        <v>479</v>
      </c>
      <c r="I14" s="114">
        <f>I15</f>
        <v>1046200</v>
      </c>
      <c r="J14" s="114">
        <f t="shared" si="2"/>
        <v>1046198.42</v>
      </c>
      <c r="K14" s="114">
        <f t="shared" si="2"/>
        <v>1.5799999999871943</v>
      </c>
      <c r="L14" s="112"/>
    </row>
    <row r="15" spans="1:12" ht="26.25" customHeight="1">
      <c r="A15" s="118"/>
      <c r="B15" s="117" t="s">
        <v>78</v>
      </c>
      <c r="C15" s="117"/>
      <c r="D15" s="115" t="s">
        <v>14</v>
      </c>
      <c r="E15" s="115" t="s">
        <v>461</v>
      </c>
      <c r="F15" s="115" t="s">
        <v>519</v>
      </c>
      <c r="G15" s="115" t="s">
        <v>633</v>
      </c>
      <c r="H15" s="115" t="s">
        <v>478</v>
      </c>
      <c r="I15" s="114">
        <f>SUM(I16:I17)</f>
        <v>1046200</v>
      </c>
      <c r="J15" s="114">
        <f>SUM(J16:J17)</f>
        <v>1046198.42</v>
      </c>
      <c r="K15" s="114">
        <f>SUM(K16:K17)</f>
        <v>1.5799999999871943</v>
      </c>
      <c r="L15" s="112"/>
    </row>
    <row r="16" spans="1:14" ht="24">
      <c r="A16" s="118"/>
      <c r="B16" s="117" t="s">
        <v>895</v>
      </c>
      <c r="C16" s="117"/>
      <c r="D16" s="115" t="s">
        <v>14</v>
      </c>
      <c r="E16" s="115" t="s">
        <v>461</v>
      </c>
      <c r="F16" s="115" t="s">
        <v>519</v>
      </c>
      <c r="G16" s="115" t="s">
        <v>633</v>
      </c>
      <c r="H16" s="115" t="s">
        <v>476</v>
      </c>
      <c r="I16" s="114">
        <v>808481.04</v>
      </c>
      <c r="J16" s="113">
        <v>808481.04</v>
      </c>
      <c r="K16" s="113">
        <f t="shared" si="1"/>
        <v>0</v>
      </c>
      <c r="L16" s="112"/>
      <c r="M16" s="156"/>
      <c r="N16" s="156"/>
    </row>
    <row r="17" spans="1:14" ht="36">
      <c r="A17" s="118"/>
      <c r="B17" s="117" t="s">
        <v>896</v>
      </c>
      <c r="C17" s="117"/>
      <c r="D17" s="115" t="s">
        <v>14</v>
      </c>
      <c r="E17" s="115" t="s">
        <v>461</v>
      </c>
      <c r="F17" s="115" t="s">
        <v>519</v>
      </c>
      <c r="G17" s="115" t="s">
        <v>633</v>
      </c>
      <c r="H17" s="115" t="s">
        <v>632</v>
      </c>
      <c r="I17" s="114">
        <v>237718.96</v>
      </c>
      <c r="J17" s="113">
        <v>237717.38</v>
      </c>
      <c r="K17" s="113">
        <f t="shared" si="1"/>
        <v>1.5799999999871943</v>
      </c>
      <c r="L17" s="112"/>
      <c r="M17" s="156"/>
      <c r="N17" s="156"/>
    </row>
    <row r="18" spans="1:12" ht="12.75">
      <c r="A18" s="118"/>
      <c r="B18" s="121" t="s">
        <v>473</v>
      </c>
      <c r="C18" s="121"/>
      <c r="D18" s="118" t="s">
        <v>14</v>
      </c>
      <c r="E18" s="118" t="s">
        <v>461</v>
      </c>
      <c r="F18" s="118" t="s">
        <v>519</v>
      </c>
      <c r="G18" s="118" t="s">
        <v>638</v>
      </c>
      <c r="H18" s="118" t="s">
        <v>463</v>
      </c>
      <c r="I18" s="108">
        <f>I19+I24</f>
        <v>4184400</v>
      </c>
      <c r="J18" s="108">
        <f>J19+J24</f>
        <v>4182317.4</v>
      </c>
      <c r="K18" s="107">
        <f t="shared" si="1"/>
        <v>2082.600000000093</v>
      </c>
      <c r="L18" s="112"/>
    </row>
    <row r="19" spans="1:12" ht="52.5" customHeight="1">
      <c r="A19" s="118"/>
      <c r="B19" s="117" t="s">
        <v>480</v>
      </c>
      <c r="C19" s="117"/>
      <c r="D19" s="115" t="s">
        <v>14</v>
      </c>
      <c r="E19" s="115" t="s">
        <v>461</v>
      </c>
      <c r="F19" s="115" t="s">
        <v>519</v>
      </c>
      <c r="G19" s="115" t="s">
        <v>638</v>
      </c>
      <c r="H19" s="115" t="s">
        <v>479</v>
      </c>
      <c r="I19" s="114">
        <f>I20</f>
        <v>2462200</v>
      </c>
      <c r="J19" s="114">
        <f>J20</f>
        <v>2460198.34</v>
      </c>
      <c r="K19" s="114">
        <f>K20</f>
        <v>2001.6600000000326</v>
      </c>
      <c r="L19" s="112"/>
    </row>
    <row r="20" spans="1:12" ht="29.25" customHeight="1">
      <c r="A20" s="118"/>
      <c r="B20" s="117" t="s">
        <v>78</v>
      </c>
      <c r="C20" s="117"/>
      <c r="D20" s="115" t="s">
        <v>14</v>
      </c>
      <c r="E20" s="115" t="s">
        <v>461</v>
      </c>
      <c r="F20" s="115" t="s">
        <v>519</v>
      </c>
      <c r="G20" s="115" t="s">
        <v>638</v>
      </c>
      <c r="H20" s="115" t="s">
        <v>478</v>
      </c>
      <c r="I20" s="114">
        <f>SUM(I21:I23)</f>
        <v>2462200</v>
      </c>
      <c r="J20" s="114">
        <f>SUM(J21:J23)</f>
        <v>2460198.34</v>
      </c>
      <c r="K20" s="114">
        <f>SUM(K21:K23)</f>
        <v>2001.6600000000326</v>
      </c>
      <c r="L20" s="112"/>
    </row>
    <row r="21" spans="1:12" ht="24">
      <c r="A21" s="118"/>
      <c r="B21" s="117" t="s">
        <v>895</v>
      </c>
      <c r="C21" s="117"/>
      <c r="D21" s="115" t="s">
        <v>14</v>
      </c>
      <c r="E21" s="115" t="s">
        <v>461</v>
      </c>
      <c r="F21" s="115" t="s">
        <v>519</v>
      </c>
      <c r="G21" s="115" t="s">
        <v>638</v>
      </c>
      <c r="H21" s="115" t="s">
        <v>476</v>
      </c>
      <c r="I21" s="114">
        <v>1878657.1</v>
      </c>
      <c r="J21" s="113">
        <v>1878657.1</v>
      </c>
      <c r="K21" s="113">
        <f t="shared" si="1"/>
        <v>0</v>
      </c>
      <c r="L21" s="112"/>
    </row>
    <row r="22" spans="1:12" ht="36">
      <c r="A22" s="118"/>
      <c r="B22" s="117" t="s">
        <v>90</v>
      </c>
      <c r="C22" s="117"/>
      <c r="D22" s="115" t="s">
        <v>14</v>
      </c>
      <c r="E22" s="115" t="s">
        <v>461</v>
      </c>
      <c r="F22" s="115" t="s">
        <v>519</v>
      </c>
      <c r="G22" s="115" t="s">
        <v>638</v>
      </c>
      <c r="H22" s="115" t="s">
        <v>556</v>
      </c>
      <c r="I22" s="114">
        <v>20000</v>
      </c>
      <c r="J22" s="113">
        <v>18000</v>
      </c>
      <c r="K22" s="113">
        <f>I22-J22</f>
        <v>2000</v>
      </c>
      <c r="L22" s="112"/>
    </row>
    <row r="23" spans="1:12" ht="36">
      <c r="A23" s="118"/>
      <c r="B23" s="117" t="s">
        <v>896</v>
      </c>
      <c r="C23" s="117"/>
      <c r="D23" s="115" t="s">
        <v>14</v>
      </c>
      <c r="E23" s="115" t="s">
        <v>461</v>
      </c>
      <c r="F23" s="115" t="s">
        <v>519</v>
      </c>
      <c r="G23" s="115" t="s">
        <v>638</v>
      </c>
      <c r="H23" s="115" t="s">
        <v>632</v>
      </c>
      <c r="I23" s="114">
        <v>563542.9</v>
      </c>
      <c r="J23" s="113">
        <v>563541.24</v>
      </c>
      <c r="K23" s="113">
        <f t="shared" si="1"/>
        <v>1.6600000000325963</v>
      </c>
      <c r="L23" s="112"/>
    </row>
    <row r="24" spans="1:12" ht="26.25" customHeight="1">
      <c r="A24" s="118"/>
      <c r="B24" s="117" t="s">
        <v>97</v>
      </c>
      <c r="C24" s="117"/>
      <c r="D24" s="115" t="s">
        <v>14</v>
      </c>
      <c r="E24" s="115" t="s">
        <v>461</v>
      </c>
      <c r="F24" s="115" t="s">
        <v>519</v>
      </c>
      <c r="G24" s="115" t="s">
        <v>638</v>
      </c>
      <c r="H24" s="115" t="s">
        <v>72</v>
      </c>
      <c r="I24" s="114">
        <f>I25</f>
        <v>1722200</v>
      </c>
      <c r="J24" s="113">
        <f>J25</f>
        <v>1722119.06</v>
      </c>
      <c r="K24" s="113">
        <f t="shared" si="1"/>
        <v>80.93999999994412</v>
      </c>
      <c r="L24" s="112"/>
    </row>
    <row r="25" spans="1:12" ht="27" customHeight="1">
      <c r="A25" s="118"/>
      <c r="B25" s="117" t="s">
        <v>472</v>
      </c>
      <c r="C25" s="117"/>
      <c r="D25" s="115" t="s">
        <v>14</v>
      </c>
      <c r="E25" s="115" t="s">
        <v>461</v>
      </c>
      <c r="F25" s="115" t="s">
        <v>519</v>
      </c>
      <c r="G25" s="115" t="s">
        <v>638</v>
      </c>
      <c r="H25" s="115" t="s">
        <v>471</v>
      </c>
      <c r="I25" s="114">
        <f>I26</f>
        <v>1722200</v>
      </c>
      <c r="J25" s="113">
        <f>J26</f>
        <v>1722119.06</v>
      </c>
      <c r="K25" s="113">
        <f t="shared" si="1"/>
        <v>80.93999999994412</v>
      </c>
      <c r="L25" s="112"/>
    </row>
    <row r="26" spans="1:12" ht="29.25" customHeight="1">
      <c r="A26" s="118"/>
      <c r="B26" s="117" t="s">
        <v>504</v>
      </c>
      <c r="C26" s="117"/>
      <c r="D26" s="115" t="s">
        <v>14</v>
      </c>
      <c r="E26" s="115" t="s">
        <v>461</v>
      </c>
      <c r="F26" s="115" t="s">
        <v>519</v>
      </c>
      <c r="G26" s="115" t="s">
        <v>638</v>
      </c>
      <c r="H26" s="115" t="s">
        <v>468</v>
      </c>
      <c r="I26" s="114">
        <v>1722200</v>
      </c>
      <c r="J26" s="114">
        <v>1722119.06</v>
      </c>
      <c r="K26" s="113">
        <f t="shared" si="1"/>
        <v>80.93999999994412</v>
      </c>
      <c r="L26" s="112"/>
    </row>
    <row r="27" spans="1:12" ht="36">
      <c r="A27" s="118"/>
      <c r="B27" s="121" t="s">
        <v>642</v>
      </c>
      <c r="C27" s="121"/>
      <c r="D27" s="118" t="s">
        <v>14</v>
      </c>
      <c r="E27" s="118" t="s">
        <v>461</v>
      </c>
      <c r="F27" s="118" t="s">
        <v>519</v>
      </c>
      <c r="G27" s="118" t="s">
        <v>641</v>
      </c>
      <c r="H27" s="118" t="s">
        <v>463</v>
      </c>
      <c r="I27" s="108">
        <f>I28</f>
        <v>47500</v>
      </c>
      <c r="J27" s="108">
        <f>J28</f>
        <v>47500</v>
      </c>
      <c r="K27" s="108">
        <f>K28</f>
        <v>0</v>
      </c>
      <c r="L27" s="112"/>
    </row>
    <row r="28" spans="1:12" ht="24">
      <c r="A28" s="118"/>
      <c r="B28" s="117" t="s">
        <v>97</v>
      </c>
      <c r="C28" s="117"/>
      <c r="D28" s="115" t="s">
        <v>14</v>
      </c>
      <c r="E28" s="115" t="s">
        <v>461</v>
      </c>
      <c r="F28" s="115" t="s">
        <v>519</v>
      </c>
      <c r="G28" s="115" t="s">
        <v>641</v>
      </c>
      <c r="H28" s="115" t="s">
        <v>72</v>
      </c>
      <c r="I28" s="114">
        <f>I29</f>
        <v>47500</v>
      </c>
      <c r="J28" s="114">
        <f>J29</f>
        <v>47500</v>
      </c>
      <c r="K28" s="114">
        <f>K29</f>
        <v>0</v>
      </c>
      <c r="L28" s="112"/>
    </row>
    <row r="29" spans="1:12" ht="24">
      <c r="A29" s="118"/>
      <c r="B29" s="117" t="s">
        <v>472</v>
      </c>
      <c r="C29" s="117"/>
      <c r="D29" s="115" t="s">
        <v>14</v>
      </c>
      <c r="E29" s="115" t="s">
        <v>461</v>
      </c>
      <c r="F29" s="115" t="s">
        <v>519</v>
      </c>
      <c r="G29" s="115" t="s">
        <v>641</v>
      </c>
      <c r="H29" s="115" t="s">
        <v>471</v>
      </c>
      <c r="I29" s="114">
        <f>I30</f>
        <v>47500</v>
      </c>
      <c r="J29" s="114">
        <f>J30</f>
        <v>47500</v>
      </c>
      <c r="K29" s="114">
        <f>K30</f>
        <v>0</v>
      </c>
      <c r="L29" s="112"/>
    </row>
    <row r="30" spans="1:12" ht="24">
      <c r="A30" s="118"/>
      <c r="B30" s="117" t="s">
        <v>504</v>
      </c>
      <c r="C30" s="117"/>
      <c r="D30" s="115" t="s">
        <v>14</v>
      </c>
      <c r="E30" s="115" t="s">
        <v>461</v>
      </c>
      <c r="F30" s="115" t="s">
        <v>519</v>
      </c>
      <c r="G30" s="115" t="s">
        <v>641</v>
      </c>
      <c r="H30" s="115" t="s">
        <v>468</v>
      </c>
      <c r="I30" s="114">
        <v>47500</v>
      </c>
      <c r="J30" s="114">
        <v>47500</v>
      </c>
      <c r="K30" s="114">
        <f>I30-J30</f>
        <v>0</v>
      </c>
      <c r="L30" s="112"/>
    </row>
    <row r="31" spans="1:12" ht="48">
      <c r="A31" s="118"/>
      <c r="B31" s="121" t="s">
        <v>465</v>
      </c>
      <c r="C31" s="121"/>
      <c r="D31" s="118" t="s">
        <v>14</v>
      </c>
      <c r="E31" s="118" t="s">
        <v>461</v>
      </c>
      <c r="F31" s="118" t="s">
        <v>519</v>
      </c>
      <c r="G31" s="118" t="s">
        <v>640</v>
      </c>
      <c r="H31" s="118" t="s">
        <v>463</v>
      </c>
      <c r="I31" s="108">
        <f aca="true" t="shared" si="3" ref="I31:J33">I32</f>
        <v>900</v>
      </c>
      <c r="J31" s="107">
        <f t="shared" si="3"/>
        <v>900</v>
      </c>
      <c r="K31" s="107">
        <f>I31-J31</f>
        <v>0</v>
      </c>
      <c r="L31" s="112"/>
    </row>
    <row r="32" spans="1:12" ht="51" customHeight="1">
      <c r="A32" s="118"/>
      <c r="B32" s="121" t="s">
        <v>555</v>
      </c>
      <c r="C32" s="121"/>
      <c r="D32" s="118" t="s">
        <v>14</v>
      </c>
      <c r="E32" s="118" t="s">
        <v>461</v>
      </c>
      <c r="F32" s="118" t="s">
        <v>519</v>
      </c>
      <c r="G32" s="118" t="s">
        <v>639</v>
      </c>
      <c r="H32" s="118" t="s">
        <v>463</v>
      </c>
      <c r="I32" s="108">
        <f t="shared" si="3"/>
        <v>900</v>
      </c>
      <c r="J32" s="107">
        <f t="shared" si="3"/>
        <v>900</v>
      </c>
      <c r="K32" s="107">
        <f>I32-J32</f>
        <v>0</v>
      </c>
      <c r="L32" s="112"/>
    </row>
    <row r="33" spans="1:12" ht="12.75">
      <c r="A33" s="118"/>
      <c r="B33" s="117" t="s">
        <v>120</v>
      </c>
      <c r="C33" s="117"/>
      <c r="D33" s="115" t="s">
        <v>14</v>
      </c>
      <c r="E33" s="115" t="s">
        <v>461</v>
      </c>
      <c r="F33" s="115" t="s">
        <v>519</v>
      </c>
      <c r="G33" s="115" t="s">
        <v>639</v>
      </c>
      <c r="H33" s="115" t="s">
        <v>422</v>
      </c>
      <c r="I33" s="114">
        <f t="shared" si="3"/>
        <v>900</v>
      </c>
      <c r="J33" s="113">
        <f t="shared" si="3"/>
        <v>900</v>
      </c>
      <c r="K33" s="113">
        <f>I33-J33</f>
        <v>0</v>
      </c>
      <c r="L33" s="112"/>
    </row>
    <row r="34" spans="1:12" ht="12.75">
      <c r="A34" s="118"/>
      <c r="B34" s="117" t="s">
        <v>65</v>
      </c>
      <c r="C34" s="117"/>
      <c r="D34" s="115" t="s">
        <v>14</v>
      </c>
      <c r="E34" s="115" t="s">
        <v>461</v>
      </c>
      <c r="F34" s="115" t="s">
        <v>519</v>
      </c>
      <c r="G34" s="115" t="s">
        <v>639</v>
      </c>
      <c r="H34" s="115" t="s">
        <v>459</v>
      </c>
      <c r="I34" s="114">
        <v>900</v>
      </c>
      <c r="J34" s="113">
        <v>900</v>
      </c>
      <c r="K34" s="113">
        <f>I34-J34</f>
        <v>0</v>
      </c>
      <c r="L34" s="112"/>
    </row>
    <row r="35" spans="1:12" ht="36">
      <c r="A35" s="118"/>
      <c r="B35" s="132" t="s">
        <v>169</v>
      </c>
      <c r="C35" s="132"/>
      <c r="D35" s="118" t="s">
        <v>14</v>
      </c>
      <c r="E35" s="118" t="s">
        <v>461</v>
      </c>
      <c r="F35" s="118" t="s">
        <v>460</v>
      </c>
      <c r="G35" s="128" t="s">
        <v>637</v>
      </c>
      <c r="H35" s="118" t="s">
        <v>463</v>
      </c>
      <c r="I35" s="108">
        <f aca="true" t="shared" si="4" ref="I35:J37">I36</f>
        <v>57600</v>
      </c>
      <c r="J35" s="107">
        <f t="shared" si="4"/>
        <v>57600</v>
      </c>
      <c r="K35" s="107">
        <f>I35-J35</f>
        <v>0</v>
      </c>
      <c r="L35" s="112"/>
    </row>
    <row r="36" spans="1:12" ht="24">
      <c r="A36" s="118"/>
      <c r="B36" s="121" t="s">
        <v>467</v>
      </c>
      <c r="C36" s="121"/>
      <c r="D36" s="118" t="s">
        <v>14</v>
      </c>
      <c r="E36" s="118" t="s">
        <v>461</v>
      </c>
      <c r="F36" s="118" t="s">
        <v>460</v>
      </c>
      <c r="G36" s="118" t="s">
        <v>636</v>
      </c>
      <c r="H36" s="118" t="s">
        <v>463</v>
      </c>
      <c r="I36" s="108">
        <f t="shared" si="4"/>
        <v>57600</v>
      </c>
      <c r="J36" s="108">
        <f t="shared" si="4"/>
        <v>57600</v>
      </c>
      <c r="K36" s="108">
        <f>K37</f>
        <v>0</v>
      </c>
      <c r="L36" s="112"/>
    </row>
    <row r="37" spans="1:12" ht="24.75" customHeight="1">
      <c r="A37" s="118"/>
      <c r="B37" s="120" t="s">
        <v>466</v>
      </c>
      <c r="C37" s="120"/>
      <c r="D37" s="118" t="s">
        <v>14</v>
      </c>
      <c r="E37" s="118" t="s">
        <v>461</v>
      </c>
      <c r="F37" s="118" t="s">
        <v>460</v>
      </c>
      <c r="G37" s="118" t="s">
        <v>635</v>
      </c>
      <c r="H37" s="118" t="s">
        <v>463</v>
      </c>
      <c r="I37" s="108">
        <f t="shared" si="4"/>
        <v>57600</v>
      </c>
      <c r="J37" s="107">
        <f t="shared" si="4"/>
        <v>57600</v>
      </c>
      <c r="K37" s="107">
        <f>I37-J37</f>
        <v>0</v>
      </c>
      <c r="L37" s="112"/>
    </row>
    <row r="38" spans="1:12" ht="48">
      <c r="A38" s="118"/>
      <c r="B38" s="121" t="s">
        <v>465</v>
      </c>
      <c r="C38" s="121"/>
      <c r="D38" s="118" t="s">
        <v>14</v>
      </c>
      <c r="E38" s="118" t="s">
        <v>461</v>
      </c>
      <c r="F38" s="118" t="s">
        <v>460</v>
      </c>
      <c r="G38" s="118" t="s">
        <v>640</v>
      </c>
      <c r="H38" s="118" t="s">
        <v>463</v>
      </c>
      <c r="I38" s="108">
        <f>I39+I42</f>
        <v>57600</v>
      </c>
      <c r="J38" s="108">
        <f>J39+J42</f>
        <v>57600</v>
      </c>
      <c r="K38" s="108">
        <f>K39+K42</f>
        <v>0</v>
      </c>
      <c r="L38" s="112"/>
    </row>
    <row r="39" spans="1:12" ht="48">
      <c r="A39" s="118"/>
      <c r="B39" s="120" t="s">
        <v>554</v>
      </c>
      <c r="C39" s="120"/>
      <c r="D39" s="118" t="s">
        <v>14</v>
      </c>
      <c r="E39" s="118" t="s">
        <v>461</v>
      </c>
      <c r="F39" s="118" t="s">
        <v>460</v>
      </c>
      <c r="G39" s="118" t="s">
        <v>643</v>
      </c>
      <c r="H39" s="118" t="s">
        <v>463</v>
      </c>
      <c r="I39" s="108">
        <f>I40</f>
        <v>41000</v>
      </c>
      <c r="J39" s="107">
        <f>J40</f>
        <v>41000</v>
      </c>
      <c r="K39" s="107">
        <f aca="true" t="shared" si="5" ref="K39:K45">I39-J39</f>
        <v>0</v>
      </c>
      <c r="L39" s="112"/>
    </row>
    <row r="40" spans="1:12" ht="12.75">
      <c r="A40" s="118"/>
      <c r="B40" s="117" t="s">
        <v>120</v>
      </c>
      <c r="C40" s="117"/>
      <c r="D40" s="115" t="s">
        <v>14</v>
      </c>
      <c r="E40" s="115" t="s">
        <v>461</v>
      </c>
      <c r="F40" s="115" t="s">
        <v>460</v>
      </c>
      <c r="G40" s="115" t="s">
        <v>643</v>
      </c>
      <c r="H40" s="115" t="s">
        <v>422</v>
      </c>
      <c r="I40" s="114">
        <f>I41</f>
        <v>41000</v>
      </c>
      <c r="J40" s="113">
        <f>J41</f>
        <v>41000</v>
      </c>
      <c r="K40" s="113">
        <f t="shared" si="5"/>
        <v>0</v>
      </c>
      <c r="L40" s="112"/>
    </row>
    <row r="41" spans="1:12" ht="12.75">
      <c r="A41" s="118"/>
      <c r="B41" s="117" t="s">
        <v>65</v>
      </c>
      <c r="C41" s="117"/>
      <c r="D41" s="115" t="s">
        <v>14</v>
      </c>
      <c r="E41" s="115" t="s">
        <v>461</v>
      </c>
      <c r="F41" s="115" t="s">
        <v>460</v>
      </c>
      <c r="G41" s="115" t="s">
        <v>643</v>
      </c>
      <c r="H41" s="115" t="s">
        <v>459</v>
      </c>
      <c r="I41" s="114">
        <v>41000</v>
      </c>
      <c r="J41" s="113">
        <v>41000</v>
      </c>
      <c r="K41" s="113">
        <f t="shared" si="5"/>
        <v>0</v>
      </c>
      <c r="L41" s="112"/>
    </row>
    <row r="42" spans="1:12" ht="51" customHeight="1">
      <c r="A42" s="118"/>
      <c r="B42" s="155" t="s">
        <v>553</v>
      </c>
      <c r="C42" s="117"/>
      <c r="D42" s="118" t="s">
        <v>14</v>
      </c>
      <c r="E42" s="118" t="s">
        <v>461</v>
      </c>
      <c r="F42" s="118" t="s">
        <v>460</v>
      </c>
      <c r="G42" s="118" t="s">
        <v>644</v>
      </c>
      <c r="H42" s="118" t="s">
        <v>463</v>
      </c>
      <c r="I42" s="108">
        <f>I43</f>
        <v>16600</v>
      </c>
      <c r="J42" s="108">
        <f>J43</f>
        <v>16600</v>
      </c>
      <c r="K42" s="107">
        <f t="shared" si="5"/>
        <v>0</v>
      </c>
      <c r="L42" s="112"/>
    </row>
    <row r="43" spans="1:12" ht="12.75">
      <c r="A43" s="118"/>
      <c r="B43" s="117" t="s">
        <v>120</v>
      </c>
      <c r="C43" s="117"/>
      <c r="D43" s="115" t="s">
        <v>14</v>
      </c>
      <c r="E43" s="115" t="s">
        <v>461</v>
      </c>
      <c r="F43" s="115" t="s">
        <v>460</v>
      </c>
      <c r="G43" s="115" t="s">
        <v>644</v>
      </c>
      <c r="H43" s="115" t="s">
        <v>422</v>
      </c>
      <c r="I43" s="114">
        <f>I44</f>
        <v>16600</v>
      </c>
      <c r="J43" s="113">
        <f>J44</f>
        <v>16600</v>
      </c>
      <c r="K43" s="113">
        <f t="shared" si="5"/>
        <v>0</v>
      </c>
      <c r="L43" s="112"/>
    </row>
    <row r="44" spans="1:12" ht="12.75">
      <c r="A44" s="118"/>
      <c r="B44" s="117" t="s">
        <v>65</v>
      </c>
      <c r="C44" s="117"/>
      <c r="D44" s="115" t="s">
        <v>14</v>
      </c>
      <c r="E44" s="115" t="s">
        <v>461</v>
      </c>
      <c r="F44" s="115" t="s">
        <v>460</v>
      </c>
      <c r="G44" s="115" t="s">
        <v>644</v>
      </c>
      <c r="H44" s="115" t="s">
        <v>459</v>
      </c>
      <c r="I44" s="114">
        <v>16600</v>
      </c>
      <c r="J44" s="113">
        <v>16600</v>
      </c>
      <c r="K44" s="113">
        <f t="shared" si="5"/>
        <v>0</v>
      </c>
      <c r="L44" s="112"/>
    </row>
    <row r="45" spans="1:12" ht="12.75">
      <c r="A45" s="118"/>
      <c r="B45" s="121" t="s">
        <v>552</v>
      </c>
      <c r="C45" s="121"/>
      <c r="D45" s="118" t="s">
        <v>14</v>
      </c>
      <c r="E45" s="118" t="s">
        <v>461</v>
      </c>
      <c r="F45" s="118" t="s">
        <v>487</v>
      </c>
      <c r="G45" s="128" t="s">
        <v>637</v>
      </c>
      <c r="H45" s="118" t="s">
        <v>463</v>
      </c>
      <c r="I45" s="108">
        <f aca="true" t="shared" si="6" ref="I45:J48">I46</f>
        <v>229700</v>
      </c>
      <c r="J45" s="107">
        <f t="shared" si="6"/>
        <v>0</v>
      </c>
      <c r="K45" s="107">
        <f t="shared" si="5"/>
        <v>229700</v>
      </c>
      <c r="L45" s="112"/>
    </row>
    <row r="46" spans="1:12" ht="24">
      <c r="A46" s="118"/>
      <c r="B46" s="121" t="s">
        <v>467</v>
      </c>
      <c r="C46" s="121"/>
      <c r="D46" s="118" t="s">
        <v>14</v>
      </c>
      <c r="E46" s="118" t="s">
        <v>461</v>
      </c>
      <c r="F46" s="118" t="s">
        <v>487</v>
      </c>
      <c r="G46" s="118" t="s">
        <v>636</v>
      </c>
      <c r="H46" s="118" t="s">
        <v>463</v>
      </c>
      <c r="I46" s="108">
        <f t="shared" si="6"/>
        <v>229700</v>
      </c>
      <c r="J46" s="108">
        <f t="shared" si="6"/>
        <v>0</v>
      </c>
      <c r="K46" s="108">
        <f>K47</f>
        <v>229700</v>
      </c>
      <c r="L46" s="112"/>
    </row>
    <row r="47" spans="1:12" ht="24">
      <c r="A47" s="118"/>
      <c r="B47" s="120" t="s">
        <v>466</v>
      </c>
      <c r="C47" s="120"/>
      <c r="D47" s="118" t="s">
        <v>14</v>
      </c>
      <c r="E47" s="118" t="s">
        <v>461</v>
      </c>
      <c r="F47" s="118" t="s">
        <v>487</v>
      </c>
      <c r="G47" s="118" t="s">
        <v>635</v>
      </c>
      <c r="H47" s="118" t="s">
        <v>463</v>
      </c>
      <c r="I47" s="108">
        <f t="shared" si="6"/>
        <v>229700</v>
      </c>
      <c r="J47" s="107">
        <f t="shared" si="6"/>
        <v>0</v>
      </c>
      <c r="K47" s="107">
        <f>I47-J47</f>
        <v>229700</v>
      </c>
      <c r="L47" s="112"/>
    </row>
    <row r="48" spans="1:12" ht="24">
      <c r="A48" s="118"/>
      <c r="B48" s="120" t="s">
        <v>539</v>
      </c>
      <c r="C48" s="120"/>
      <c r="D48" s="118" t="s">
        <v>14</v>
      </c>
      <c r="E48" s="118" t="s">
        <v>461</v>
      </c>
      <c r="F48" s="118" t="s">
        <v>487</v>
      </c>
      <c r="G48" s="118" t="s">
        <v>646</v>
      </c>
      <c r="H48" s="118" t="s">
        <v>463</v>
      </c>
      <c r="I48" s="108">
        <f t="shared" si="6"/>
        <v>229700</v>
      </c>
      <c r="J48" s="107">
        <f t="shared" si="6"/>
        <v>0</v>
      </c>
      <c r="K48" s="107">
        <f>I48-J48</f>
        <v>229700</v>
      </c>
      <c r="L48" s="112"/>
    </row>
    <row r="49" spans="1:12" ht="12.75">
      <c r="A49" s="118"/>
      <c r="B49" s="144" t="s">
        <v>551</v>
      </c>
      <c r="C49" s="144"/>
      <c r="D49" s="118" t="s">
        <v>14</v>
      </c>
      <c r="E49" s="118" t="s">
        <v>461</v>
      </c>
      <c r="F49" s="118" t="s">
        <v>487</v>
      </c>
      <c r="G49" s="118" t="s">
        <v>645</v>
      </c>
      <c r="H49" s="118" t="s">
        <v>463</v>
      </c>
      <c r="I49" s="108">
        <f>I51</f>
        <v>229700</v>
      </c>
      <c r="J49" s="107">
        <f>J50</f>
        <v>0</v>
      </c>
      <c r="K49" s="107">
        <f>I49-J49</f>
        <v>229700</v>
      </c>
      <c r="L49" s="112"/>
    </row>
    <row r="50" spans="1:12" ht="12.75">
      <c r="A50" s="118"/>
      <c r="B50" s="117" t="s">
        <v>128</v>
      </c>
      <c r="C50" s="117"/>
      <c r="D50" s="115" t="s">
        <v>14</v>
      </c>
      <c r="E50" s="115" t="s">
        <v>461</v>
      </c>
      <c r="F50" s="115" t="s">
        <v>487</v>
      </c>
      <c r="G50" s="115" t="s">
        <v>645</v>
      </c>
      <c r="H50" s="115" t="s">
        <v>538</v>
      </c>
      <c r="I50" s="114">
        <f>I51</f>
        <v>229700</v>
      </c>
      <c r="J50" s="113">
        <f>J51</f>
        <v>0</v>
      </c>
      <c r="K50" s="113">
        <f>I50-J50</f>
        <v>229700</v>
      </c>
      <c r="L50" s="112"/>
    </row>
    <row r="51" spans="1:12" ht="12.75">
      <c r="A51" s="118"/>
      <c r="B51" s="117" t="s">
        <v>550</v>
      </c>
      <c r="C51" s="117"/>
      <c r="D51" s="115" t="s">
        <v>14</v>
      </c>
      <c r="E51" s="115" t="s">
        <v>461</v>
      </c>
      <c r="F51" s="115" t="s">
        <v>487</v>
      </c>
      <c r="G51" s="115" t="s">
        <v>645</v>
      </c>
      <c r="H51" s="115" t="s">
        <v>549</v>
      </c>
      <c r="I51" s="114">
        <v>229700</v>
      </c>
      <c r="J51" s="113">
        <v>0</v>
      </c>
      <c r="K51" s="113">
        <f>I51-J51</f>
        <v>229700</v>
      </c>
      <c r="L51" s="112"/>
    </row>
    <row r="52" spans="1:12" ht="12.75">
      <c r="A52" s="118"/>
      <c r="B52" s="121" t="s">
        <v>174</v>
      </c>
      <c r="C52" s="121"/>
      <c r="D52" s="118" t="s">
        <v>14</v>
      </c>
      <c r="E52" s="118" t="s">
        <v>461</v>
      </c>
      <c r="F52" s="118" t="s">
        <v>536</v>
      </c>
      <c r="G52" s="128" t="s">
        <v>637</v>
      </c>
      <c r="H52" s="118" t="s">
        <v>463</v>
      </c>
      <c r="I52" s="108">
        <f>I53+I67</f>
        <v>1707800</v>
      </c>
      <c r="J52" s="108">
        <f>J53+J67</f>
        <v>1705153.9700000002</v>
      </c>
      <c r="K52" s="108">
        <f>K53+K67</f>
        <v>2646.029999999995</v>
      </c>
      <c r="L52" s="112"/>
    </row>
    <row r="53" spans="1:14" ht="36">
      <c r="A53" s="118"/>
      <c r="B53" s="121" t="s">
        <v>663</v>
      </c>
      <c r="C53" s="121"/>
      <c r="D53" s="118" t="s">
        <v>14</v>
      </c>
      <c r="E53" s="118" t="s">
        <v>461</v>
      </c>
      <c r="F53" s="118" t="s">
        <v>536</v>
      </c>
      <c r="G53" s="118" t="s">
        <v>648</v>
      </c>
      <c r="H53" s="118" t="s">
        <v>463</v>
      </c>
      <c r="I53" s="108">
        <f>I54</f>
        <v>1051800</v>
      </c>
      <c r="J53" s="108">
        <f>J54</f>
        <v>1050920</v>
      </c>
      <c r="K53" s="108">
        <f>K54</f>
        <v>880</v>
      </c>
      <c r="L53" s="112"/>
      <c r="M53" s="156"/>
      <c r="N53" s="156"/>
    </row>
    <row r="54" spans="1:12" ht="12.75">
      <c r="A54" s="118"/>
      <c r="B54" s="121" t="s">
        <v>506</v>
      </c>
      <c r="C54" s="121"/>
      <c r="D54" s="118" t="s">
        <v>14</v>
      </c>
      <c r="E54" s="118" t="s">
        <v>461</v>
      </c>
      <c r="F54" s="118" t="s">
        <v>536</v>
      </c>
      <c r="G54" s="118" t="s">
        <v>649</v>
      </c>
      <c r="H54" s="118" t="s">
        <v>463</v>
      </c>
      <c r="I54" s="108">
        <f>I55+I59+I63</f>
        <v>1051800</v>
      </c>
      <c r="J54" s="108">
        <f>J55+J59+J63</f>
        <v>1050920</v>
      </c>
      <c r="K54" s="108">
        <f>K55+K59+K63</f>
        <v>880</v>
      </c>
      <c r="L54" s="112"/>
    </row>
    <row r="55" spans="1:12" ht="24">
      <c r="A55" s="118"/>
      <c r="B55" s="120" t="s">
        <v>548</v>
      </c>
      <c r="C55" s="120"/>
      <c r="D55" s="118" t="s">
        <v>14</v>
      </c>
      <c r="E55" s="118" t="s">
        <v>461</v>
      </c>
      <c r="F55" s="118" t="s">
        <v>536</v>
      </c>
      <c r="G55" s="118" t="s">
        <v>647</v>
      </c>
      <c r="H55" s="118" t="s">
        <v>463</v>
      </c>
      <c r="I55" s="108">
        <f aca="true" t="shared" si="7" ref="I55:J57">I56</f>
        <v>930800</v>
      </c>
      <c r="J55" s="107">
        <f t="shared" si="7"/>
        <v>930800</v>
      </c>
      <c r="K55" s="107">
        <f aca="true" t="shared" si="8" ref="K55:K66">I55-J55</f>
        <v>0</v>
      </c>
      <c r="L55" s="112"/>
    </row>
    <row r="56" spans="1:12" ht="26.25" customHeight="1">
      <c r="A56" s="118"/>
      <c r="B56" s="117" t="s">
        <v>97</v>
      </c>
      <c r="C56" s="117"/>
      <c r="D56" s="115" t="s">
        <v>14</v>
      </c>
      <c r="E56" s="115" t="s">
        <v>461</v>
      </c>
      <c r="F56" s="115" t="s">
        <v>536</v>
      </c>
      <c r="G56" s="115" t="s">
        <v>647</v>
      </c>
      <c r="H56" s="115" t="s">
        <v>72</v>
      </c>
      <c r="I56" s="114">
        <f t="shared" si="7"/>
        <v>930800</v>
      </c>
      <c r="J56" s="113">
        <f t="shared" si="7"/>
        <v>930800</v>
      </c>
      <c r="K56" s="113">
        <f t="shared" si="8"/>
        <v>0</v>
      </c>
      <c r="L56" s="112"/>
    </row>
    <row r="57" spans="1:12" ht="24">
      <c r="A57" s="118"/>
      <c r="B57" s="117" t="s">
        <v>472</v>
      </c>
      <c r="C57" s="117"/>
      <c r="D57" s="115" t="s">
        <v>14</v>
      </c>
      <c r="E57" s="115" t="s">
        <v>461</v>
      </c>
      <c r="F57" s="115" t="s">
        <v>536</v>
      </c>
      <c r="G57" s="115" t="s">
        <v>647</v>
      </c>
      <c r="H57" s="115" t="s">
        <v>471</v>
      </c>
      <c r="I57" s="114">
        <f t="shared" si="7"/>
        <v>930800</v>
      </c>
      <c r="J57" s="113">
        <f t="shared" si="7"/>
        <v>930800</v>
      </c>
      <c r="K57" s="113">
        <f t="shared" si="8"/>
        <v>0</v>
      </c>
      <c r="L57" s="112"/>
    </row>
    <row r="58" spans="1:12" ht="28.5" customHeight="1">
      <c r="A58" s="118"/>
      <c r="B58" s="117" t="s">
        <v>504</v>
      </c>
      <c r="C58" s="117"/>
      <c r="D58" s="115" t="s">
        <v>14</v>
      </c>
      <c r="E58" s="115" t="s">
        <v>461</v>
      </c>
      <c r="F58" s="115" t="s">
        <v>536</v>
      </c>
      <c r="G58" s="115" t="s">
        <v>647</v>
      </c>
      <c r="H58" s="115" t="s">
        <v>468</v>
      </c>
      <c r="I58" s="114">
        <v>930800</v>
      </c>
      <c r="J58" s="113">
        <v>930800</v>
      </c>
      <c r="K58" s="113">
        <f t="shared" si="8"/>
        <v>0</v>
      </c>
      <c r="L58" s="112"/>
    </row>
    <row r="59" spans="1:12" ht="24">
      <c r="A59" s="118"/>
      <c r="B59" s="144" t="s">
        <v>547</v>
      </c>
      <c r="C59" s="144"/>
      <c r="D59" s="118" t="s">
        <v>14</v>
      </c>
      <c r="E59" s="118" t="s">
        <v>461</v>
      </c>
      <c r="F59" s="118" t="s">
        <v>536</v>
      </c>
      <c r="G59" s="118" t="s">
        <v>664</v>
      </c>
      <c r="H59" s="118" t="s">
        <v>463</v>
      </c>
      <c r="I59" s="108">
        <f aca="true" t="shared" si="9" ref="I59:J61">I60</f>
        <v>98000</v>
      </c>
      <c r="J59" s="107">
        <f t="shared" si="9"/>
        <v>97944</v>
      </c>
      <c r="K59" s="107">
        <f t="shared" si="8"/>
        <v>56</v>
      </c>
      <c r="L59" s="112"/>
    </row>
    <row r="60" spans="1:12" ht="24">
      <c r="A60" s="118"/>
      <c r="B60" s="117" t="s">
        <v>97</v>
      </c>
      <c r="C60" s="117"/>
      <c r="D60" s="115" t="s">
        <v>14</v>
      </c>
      <c r="E60" s="115" t="s">
        <v>461</v>
      </c>
      <c r="F60" s="115" t="s">
        <v>536</v>
      </c>
      <c r="G60" s="115" t="s">
        <v>664</v>
      </c>
      <c r="H60" s="115" t="s">
        <v>72</v>
      </c>
      <c r="I60" s="114">
        <f t="shared" si="9"/>
        <v>98000</v>
      </c>
      <c r="J60" s="113">
        <f t="shared" si="9"/>
        <v>97944</v>
      </c>
      <c r="K60" s="113">
        <f t="shared" si="8"/>
        <v>56</v>
      </c>
      <c r="L60" s="112"/>
    </row>
    <row r="61" spans="1:12" ht="24">
      <c r="A61" s="118"/>
      <c r="B61" s="117" t="s">
        <v>472</v>
      </c>
      <c r="C61" s="117"/>
      <c r="D61" s="115" t="s">
        <v>14</v>
      </c>
      <c r="E61" s="115" t="s">
        <v>461</v>
      </c>
      <c r="F61" s="115" t="s">
        <v>536</v>
      </c>
      <c r="G61" s="115" t="s">
        <v>664</v>
      </c>
      <c r="H61" s="115" t="s">
        <v>471</v>
      </c>
      <c r="I61" s="114">
        <f t="shared" si="9"/>
        <v>98000</v>
      </c>
      <c r="J61" s="113">
        <f t="shared" si="9"/>
        <v>97944</v>
      </c>
      <c r="K61" s="113">
        <f t="shared" si="8"/>
        <v>56</v>
      </c>
      <c r="L61" s="112"/>
    </row>
    <row r="62" spans="1:12" ht="27" customHeight="1">
      <c r="A62" s="118"/>
      <c r="B62" s="117" t="s">
        <v>504</v>
      </c>
      <c r="C62" s="117"/>
      <c r="D62" s="115" t="s">
        <v>14</v>
      </c>
      <c r="E62" s="115" t="s">
        <v>461</v>
      </c>
      <c r="F62" s="115" t="s">
        <v>536</v>
      </c>
      <c r="G62" s="115" t="s">
        <v>664</v>
      </c>
      <c r="H62" s="115" t="s">
        <v>468</v>
      </c>
      <c r="I62" s="114">
        <v>98000</v>
      </c>
      <c r="J62" s="113">
        <v>97944</v>
      </c>
      <c r="K62" s="113">
        <f t="shared" si="8"/>
        <v>56</v>
      </c>
      <c r="L62" s="112"/>
    </row>
    <row r="63" spans="1:12" ht="12.75">
      <c r="A63" s="118"/>
      <c r="B63" s="144" t="s">
        <v>546</v>
      </c>
      <c r="C63" s="144"/>
      <c r="D63" s="118" t="s">
        <v>14</v>
      </c>
      <c r="E63" s="118" t="s">
        <v>461</v>
      </c>
      <c r="F63" s="118" t="s">
        <v>536</v>
      </c>
      <c r="G63" s="118" t="s">
        <v>665</v>
      </c>
      <c r="H63" s="118" t="s">
        <v>463</v>
      </c>
      <c r="I63" s="108">
        <f aca="true" t="shared" si="10" ref="I63:J65">I64</f>
        <v>23000</v>
      </c>
      <c r="J63" s="107">
        <f t="shared" si="10"/>
        <v>22176</v>
      </c>
      <c r="K63" s="107">
        <f t="shared" si="8"/>
        <v>824</v>
      </c>
      <c r="L63" s="112"/>
    </row>
    <row r="64" spans="1:12" ht="24">
      <c r="A64" s="118"/>
      <c r="B64" s="117" t="s">
        <v>97</v>
      </c>
      <c r="C64" s="117"/>
      <c r="D64" s="115" t="s">
        <v>14</v>
      </c>
      <c r="E64" s="115" t="s">
        <v>461</v>
      </c>
      <c r="F64" s="115" t="s">
        <v>536</v>
      </c>
      <c r="G64" s="115" t="s">
        <v>665</v>
      </c>
      <c r="H64" s="115" t="s">
        <v>72</v>
      </c>
      <c r="I64" s="114">
        <f t="shared" si="10"/>
        <v>23000</v>
      </c>
      <c r="J64" s="113">
        <f t="shared" si="10"/>
        <v>22176</v>
      </c>
      <c r="K64" s="113">
        <f t="shared" si="8"/>
        <v>824</v>
      </c>
      <c r="L64" s="112"/>
    </row>
    <row r="65" spans="1:12" ht="24">
      <c r="A65" s="118"/>
      <c r="B65" s="117" t="s">
        <v>472</v>
      </c>
      <c r="C65" s="117"/>
      <c r="D65" s="115" t="s">
        <v>14</v>
      </c>
      <c r="E65" s="115" t="s">
        <v>461</v>
      </c>
      <c r="F65" s="115" t="s">
        <v>536</v>
      </c>
      <c r="G65" s="115" t="s">
        <v>665</v>
      </c>
      <c r="H65" s="115" t="s">
        <v>471</v>
      </c>
      <c r="I65" s="114">
        <f t="shared" si="10"/>
        <v>23000</v>
      </c>
      <c r="J65" s="113">
        <f t="shared" si="10"/>
        <v>22176</v>
      </c>
      <c r="K65" s="113">
        <f t="shared" si="8"/>
        <v>824</v>
      </c>
      <c r="L65" s="112"/>
    </row>
    <row r="66" spans="1:12" ht="27.75" customHeight="1">
      <c r="A66" s="118"/>
      <c r="B66" s="117" t="s">
        <v>504</v>
      </c>
      <c r="C66" s="117"/>
      <c r="D66" s="115" t="s">
        <v>14</v>
      </c>
      <c r="E66" s="115" t="s">
        <v>461</v>
      </c>
      <c r="F66" s="115" t="s">
        <v>536</v>
      </c>
      <c r="G66" s="115" t="s">
        <v>665</v>
      </c>
      <c r="H66" s="115" t="s">
        <v>468</v>
      </c>
      <c r="I66" s="114">
        <v>23000</v>
      </c>
      <c r="J66" s="113">
        <v>22176</v>
      </c>
      <c r="K66" s="113">
        <f t="shared" si="8"/>
        <v>824</v>
      </c>
      <c r="L66" s="112"/>
    </row>
    <row r="67" spans="1:12" ht="25.5" customHeight="1">
      <c r="A67" s="118"/>
      <c r="B67" s="123" t="s">
        <v>467</v>
      </c>
      <c r="C67" s="121"/>
      <c r="D67" s="118" t="s">
        <v>14</v>
      </c>
      <c r="E67" s="118" t="s">
        <v>461</v>
      </c>
      <c r="F67" s="118" t="s">
        <v>536</v>
      </c>
      <c r="G67" s="118" t="s">
        <v>636</v>
      </c>
      <c r="H67" s="118" t="s">
        <v>463</v>
      </c>
      <c r="I67" s="108">
        <f>I68</f>
        <v>656000</v>
      </c>
      <c r="J67" s="108">
        <f>J68</f>
        <v>654233.9700000001</v>
      </c>
      <c r="K67" s="108">
        <f>K68</f>
        <v>1766.0299999999952</v>
      </c>
      <c r="L67" s="112"/>
    </row>
    <row r="68" spans="1:12" ht="26.25" customHeight="1">
      <c r="A68" s="118"/>
      <c r="B68" s="122" t="s">
        <v>466</v>
      </c>
      <c r="C68" s="121"/>
      <c r="D68" s="118" t="s">
        <v>14</v>
      </c>
      <c r="E68" s="118" t="s">
        <v>461</v>
      </c>
      <c r="F68" s="118" t="s">
        <v>536</v>
      </c>
      <c r="G68" s="118" t="s">
        <v>635</v>
      </c>
      <c r="H68" s="118" t="s">
        <v>463</v>
      </c>
      <c r="I68" s="108">
        <f>I69+I78+I85+I90</f>
        <v>656000</v>
      </c>
      <c r="J68" s="108">
        <f>J69+J78+J85+J90</f>
        <v>654233.9700000001</v>
      </c>
      <c r="K68" s="108">
        <f>K69+K78+K85+K90</f>
        <v>1766.0299999999952</v>
      </c>
      <c r="L68" s="112"/>
    </row>
    <row r="69" spans="1:12" ht="12.75">
      <c r="A69" s="118"/>
      <c r="B69" s="122" t="s">
        <v>506</v>
      </c>
      <c r="C69" s="117"/>
      <c r="D69" s="118" t="s">
        <v>14</v>
      </c>
      <c r="E69" s="118" t="s">
        <v>461</v>
      </c>
      <c r="F69" s="118" t="s">
        <v>536</v>
      </c>
      <c r="G69" s="118" t="s">
        <v>651</v>
      </c>
      <c r="H69" s="118" t="s">
        <v>463</v>
      </c>
      <c r="I69" s="108">
        <f>I70+I74</f>
        <v>50000</v>
      </c>
      <c r="J69" s="108">
        <f>J70+J74</f>
        <v>49050.93000000001</v>
      </c>
      <c r="K69" s="108">
        <f>K70+K74</f>
        <v>949.0699999999961</v>
      </c>
      <c r="L69" s="112"/>
    </row>
    <row r="70" spans="1:12" ht="36">
      <c r="A70" s="118"/>
      <c r="B70" s="121" t="s">
        <v>545</v>
      </c>
      <c r="C70" s="117"/>
      <c r="D70" s="118" t="s">
        <v>14</v>
      </c>
      <c r="E70" s="118" t="s">
        <v>461</v>
      </c>
      <c r="F70" s="118" t="s">
        <v>536</v>
      </c>
      <c r="G70" s="118" t="s">
        <v>650</v>
      </c>
      <c r="H70" s="118" t="s">
        <v>463</v>
      </c>
      <c r="I70" s="108">
        <f aca="true" t="shared" si="11" ref="I70:K72">I71</f>
        <v>40000</v>
      </c>
      <c r="J70" s="108">
        <f t="shared" si="11"/>
        <v>39350.73</v>
      </c>
      <c r="K70" s="108">
        <f t="shared" si="11"/>
        <v>649.2699999999968</v>
      </c>
      <c r="L70" s="112"/>
    </row>
    <row r="71" spans="1:12" ht="24">
      <c r="A71" s="118"/>
      <c r="B71" s="117" t="s">
        <v>97</v>
      </c>
      <c r="C71" s="117"/>
      <c r="D71" s="115" t="s">
        <v>14</v>
      </c>
      <c r="E71" s="115" t="s">
        <v>461</v>
      </c>
      <c r="F71" s="115" t="s">
        <v>536</v>
      </c>
      <c r="G71" s="115" t="s">
        <v>650</v>
      </c>
      <c r="H71" s="115" t="s">
        <v>72</v>
      </c>
      <c r="I71" s="114">
        <f t="shared" si="11"/>
        <v>40000</v>
      </c>
      <c r="J71" s="114">
        <f t="shared" si="11"/>
        <v>39350.73</v>
      </c>
      <c r="K71" s="114">
        <f t="shared" si="11"/>
        <v>649.2699999999968</v>
      </c>
      <c r="L71" s="112"/>
    </row>
    <row r="72" spans="1:12" ht="24">
      <c r="A72" s="118"/>
      <c r="B72" s="117" t="s">
        <v>472</v>
      </c>
      <c r="C72" s="117"/>
      <c r="D72" s="115" t="s">
        <v>14</v>
      </c>
      <c r="E72" s="115" t="s">
        <v>461</v>
      </c>
      <c r="F72" s="115" t="s">
        <v>536</v>
      </c>
      <c r="G72" s="115" t="s">
        <v>650</v>
      </c>
      <c r="H72" s="115" t="s">
        <v>471</v>
      </c>
      <c r="I72" s="114">
        <f t="shared" si="11"/>
        <v>40000</v>
      </c>
      <c r="J72" s="114">
        <f t="shared" si="11"/>
        <v>39350.73</v>
      </c>
      <c r="K72" s="114">
        <f t="shared" si="11"/>
        <v>649.2699999999968</v>
      </c>
      <c r="L72" s="112"/>
    </row>
    <row r="73" spans="1:12" ht="24">
      <c r="A73" s="118"/>
      <c r="B73" s="117" t="s">
        <v>504</v>
      </c>
      <c r="C73" s="117"/>
      <c r="D73" s="115" t="s">
        <v>14</v>
      </c>
      <c r="E73" s="115" t="s">
        <v>461</v>
      </c>
      <c r="F73" s="115" t="s">
        <v>536</v>
      </c>
      <c r="G73" s="115" t="s">
        <v>650</v>
      </c>
      <c r="H73" s="115" t="s">
        <v>468</v>
      </c>
      <c r="I73" s="114">
        <v>40000</v>
      </c>
      <c r="J73" s="114">
        <v>39350.73</v>
      </c>
      <c r="K73" s="113">
        <f>I73-J73</f>
        <v>649.2699999999968</v>
      </c>
      <c r="L73" s="112"/>
    </row>
    <row r="74" spans="1:12" ht="27.75" customHeight="1">
      <c r="A74" s="118"/>
      <c r="B74" s="122" t="s">
        <v>544</v>
      </c>
      <c r="C74" s="121"/>
      <c r="D74" s="118" t="s">
        <v>14</v>
      </c>
      <c r="E74" s="118" t="s">
        <v>461</v>
      </c>
      <c r="F74" s="118" t="s">
        <v>536</v>
      </c>
      <c r="G74" s="118" t="s">
        <v>652</v>
      </c>
      <c r="H74" s="118" t="s">
        <v>463</v>
      </c>
      <c r="I74" s="108">
        <f>I75</f>
        <v>10000</v>
      </c>
      <c r="J74" s="108">
        <f>J75</f>
        <v>9700.2</v>
      </c>
      <c r="K74" s="108">
        <f>K75</f>
        <v>299.7999999999993</v>
      </c>
      <c r="L74" s="112"/>
    </row>
    <row r="75" spans="1:12" ht="16.5" customHeight="1">
      <c r="A75" s="118"/>
      <c r="B75" s="153" t="s">
        <v>128</v>
      </c>
      <c r="C75" s="117"/>
      <c r="D75" s="115" t="s">
        <v>14</v>
      </c>
      <c r="E75" s="115" t="s">
        <v>461</v>
      </c>
      <c r="F75" s="115" t="s">
        <v>536</v>
      </c>
      <c r="G75" s="115" t="s">
        <v>652</v>
      </c>
      <c r="H75" s="115" t="s">
        <v>538</v>
      </c>
      <c r="I75" s="114">
        <f aca="true" t="shared" si="12" ref="I75:K76">I76</f>
        <v>10000</v>
      </c>
      <c r="J75" s="114">
        <f t="shared" si="12"/>
        <v>9700.2</v>
      </c>
      <c r="K75" s="114">
        <f t="shared" si="12"/>
        <v>299.7999999999993</v>
      </c>
      <c r="L75" s="112"/>
    </row>
    <row r="76" spans="1:12" ht="15" customHeight="1">
      <c r="A76" s="118"/>
      <c r="B76" s="153" t="s">
        <v>130</v>
      </c>
      <c r="C76" s="117"/>
      <c r="D76" s="115" t="s">
        <v>14</v>
      </c>
      <c r="E76" s="115" t="s">
        <v>461</v>
      </c>
      <c r="F76" s="115" t="s">
        <v>536</v>
      </c>
      <c r="G76" s="115" t="s">
        <v>652</v>
      </c>
      <c r="H76" s="115" t="s">
        <v>537</v>
      </c>
      <c r="I76" s="114">
        <f t="shared" si="12"/>
        <v>10000</v>
      </c>
      <c r="J76" s="114">
        <f t="shared" si="12"/>
        <v>9700.2</v>
      </c>
      <c r="K76" s="114">
        <f t="shared" si="12"/>
        <v>299.7999999999993</v>
      </c>
      <c r="L76" s="112"/>
    </row>
    <row r="77" spans="1:12" ht="15" customHeight="1">
      <c r="A77" s="118"/>
      <c r="B77" s="117" t="s">
        <v>137</v>
      </c>
      <c r="C77" s="117"/>
      <c r="D77" s="115" t="s">
        <v>14</v>
      </c>
      <c r="E77" s="115" t="s">
        <v>461</v>
      </c>
      <c r="F77" s="115" t="s">
        <v>536</v>
      </c>
      <c r="G77" s="115" t="s">
        <v>652</v>
      </c>
      <c r="H77" s="115" t="s">
        <v>543</v>
      </c>
      <c r="I77" s="114">
        <v>10000</v>
      </c>
      <c r="J77" s="114">
        <v>9700.2</v>
      </c>
      <c r="K77" s="113">
        <f>I77-J77</f>
        <v>299.7999999999993</v>
      </c>
      <c r="L77" s="112"/>
    </row>
    <row r="78" spans="1:12" ht="50.25" customHeight="1">
      <c r="A78" s="118"/>
      <c r="B78" s="169" t="s">
        <v>465</v>
      </c>
      <c r="C78" s="121"/>
      <c r="D78" s="118" t="s">
        <v>14</v>
      </c>
      <c r="E78" s="118" t="s">
        <v>461</v>
      </c>
      <c r="F78" s="118" t="s">
        <v>536</v>
      </c>
      <c r="G78" s="118" t="s">
        <v>640</v>
      </c>
      <c r="H78" s="118" t="s">
        <v>463</v>
      </c>
      <c r="I78" s="108">
        <f>I79+I82</f>
        <v>585000</v>
      </c>
      <c r="J78" s="108">
        <f>J79+J82</f>
        <v>585000</v>
      </c>
      <c r="K78" s="108">
        <f>K79+K82</f>
        <v>0</v>
      </c>
      <c r="L78" s="112"/>
    </row>
    <row r="79" spans="1:12" ht="74.25" customHeight="1">
      <c r="A79" s="118"/>
      <c r="B79" s="154" t="s">
        <v>542</v>
      </c>
      <c r="C79" s="154"/>
      <c r="D79" s="118" t="s">
        <v>14</v>
      </c>
      <c r="E79" s="118" t="s">
        <v>461</v>
      </c>
      <c r="F79" s="118" t="s">
        <v>536</v>
      </c>
      <c r="G79" s="118" t="s">
        <v>653</v>
      </c>
      <c r="H79" s="118" t="s">
        <v>463</v>
      </c>
      <c r="I79" s="108">
        <f>I80</f>
        <v>565300</v>
      </c>
      <c r="J79" s="107">
        <f>J80</f>
        <v>565300</v>
      </c>
      <c r="K79" s="107">
        <f>I79-J79</f>
        <v>0</v>
      </c>
      <c r="L79" s="112"/>
    </row>
    <row r="80" spans="1:12" ht="12.75">
      <c r="A80" s="115"/>
      <c r="B80" s="117" t="s">
        <v>120</v>
      </c>
      <c r="C80" s="117"/>
      <c r="D80" s="115" t="s">
        <v>14</v>
      </c>
      <c r="E80" s="115" t="s">
        <v>461</v>
      </c>
      <c r="F80" s="115" t="s">
        <v>536</v>
      </c>
      <c r="G80" s="115" t="s">
        <v>653</v>
      </c>
      <c r="H80" s="115" t="s">
        <v>422</v>
      </c>
      <c r="I80" s="114">
        <f>I81</f>
        <v>565300</v>
      </c>
      <c r="J80" s="113">
        <f>J81</f>
        <v>565300</v>
      </c>
      <c r="K80" s="113">
        <f>I80-J80</f>
        <v>0</v>
      </c>
      <c r="L80" s="112"/>
    </row>
    <row r="81" spans="1:12" ht="12.75">
      <c r="A81" s="115"/>
      <c r="B81" s="117" t="s">
        <v>65</v>
      </c>
      <c r="C81" s="117"/>
      <c r="D81" s="115" t="s">
        <v>14</v>
      </c>
      <c r="E81" s="115" t="s">
        <v>461</v>
      </c>
      <c r="F81" s="115" t="s">
        <v>536</v>
      </c>
      <c r="G81" s="115" t="s">
        <v>653</v>
      </c>
      <c r="H81" s="115" t="s">
        <v>459</v>
      </c>
      <c r="I81" s="114">
        <v>565300</v>
      </c>
      <c r="J81" s="113">
        <v>565300</v>
      </c>
      <c r="K81" s="113">
        <f>I81-J81</f>
        <v>0</v>
      </c>
      <c r="L81" s="112"/>
    </row>
    <row r="82" spans="1:12" ht="49.5" customHeight="1">
      <c r="A82" s="115"/>
      <c r="B82" s="121" t="s">
        <v>792</v>
      </c>
      <c r="C82" s="121"/>
      <c r="D82" s="118" t="s">
        <v>14</v>
      </c>
      <c r="E82" s="118" t="s">
        <v>461</v>
      </c>
      <c r="F82" s="118" t="s">
        <v>536</v>
      </c>
      <c r="G82" s="118" t="s">
        <v>791</v>
      </c>
      <c r="H82" s="118" t="s">
        <v>463</v>
      </c>
      <c r="I82" s="108">
        <f>I83</f>
        <v>19700</v>
      </c>
      <c r="J82" s="107">
        <f>J83</f>
        <v>19700</v>
      </c>
      <c r="K82" s="107">
        <f>I82-J82</f>
        <v>0</v>
      </c>
      <c r="L82" s="112"/>
    </row>
    <row r="83" spans="1:12" ht="12.75" customHeight="1">
      <c r="A83" s="115"/>
      <c r="B83" s="117" t="s">
        <v>120</v>
      </c>
      <c r="C83" s="117"/>
      <c r="D83" s="115" t="s">
        <v>14</v>
      </c>
      <c r="E83" s="115" t="s">
        <v>461</v>
      </c>
      <c r="F83" s="115" t="s">
        <v>536</v>
      </c>
      <c r="G83" s="115" t="s">
        <v>791</v>
      </c>
      <c r="H83" s="115" t="s">
        <v>422</v>
      </c>
      <c r="I83" s="114">
        <f>I84</f>
        <v>19700</v>
      </c>
      <c r="J83" s="113">
        <f>J84</f>
        <v>19700</v>
      </c>
      <c r="K83" s="113">
        <f>I83-J83</f>
        <v>0</v>
      </c>
      <c r="L83" s="112"/>
    </row>
    <row r="84" spans="1:12" ht="12.75" customHeight="1">
      <c r="A84" s="115"/>
      <c r="B84" s="117" t="s">
        <v>65</v>
      </c>
      <c r="C84" s="117"/>
      <c r="D84" s="115" t="s">
        <v>14</v>
      </c>
      <c r="E84" s="115" t="s">
        <v>461</v>
      </c>
      <c r="F84" s="115" t="s">
        <v>536</v>
      </c>
      <c r="G84" s="115" t="s">
        <v>791</v>
      </c>
      <c r="H84" s="115" t="s">
        <v>459</v>
      </c>
      <c r="I84" s="114">
        <v>19700</v>
      </c>
      <c r="J84" s="113">
        <v>19700</v>
      </c>
      <c r="K84" s="113">
        <f>I84-J84</f>
        <v>0</v>
      </c>
      <c r="L84" s="112"/>
    </row>
    <row r="85" spans="1:12" ht="36.75" customHeight="1">
      <c r="A85" s="115"/>
      <c r="B85" s="121" t="s">
        <v>541</v>
      </c>
      <c r="C85" s="121"/>
      <c r="D85" s="118" t="s">
        <v>14</v>
      </c>
      <c r="E85" s="118" t="s">
        <v>461</v>
      </c>
      <c r="F85" s="118" t="s">
        <v>536</v>
      </c>
      <c r="G85" s="118" t="s">
        <v>655</v>
      </c>
      <c r="H85" s="118" t="s">
        <v>463</v>
      </c>
      <c r="I85" s="108">
        <f aca="true" t="shared" si="13" ref="I85:K88">I86</f>
        <v>1000</v>
      </c>
      <c r="J85" s="108">
        <f t="shared" si="13"/>
        <v>1000</v>
      </c>
      <c r="K85" s="108">
        <f t="shared" si="13"/>
        <v>0</v>
      </c>
      <c r="L85" s="112"/>
    </row>
    <row r="86" spans="1:12" ht="15" customHeight="1">
      <c r="A86" s="115"/>
      <c r="B86" s="121" t="s">
        <v>540</v>
      </c>
      <c r="C86" s="121"/>
      <c r="D86" s="118" t="s">
        <v>14</v>
      </c>
      <c r="E86" s="118" t="s">
        <v>461</v>
      </c>
      <c r="F86" s="118" t="s">
        <v>536</v>
      </c>
      <c r="G86" s="118" t="s">
        <v>654</v>
      </c>
      <c r="H86" s="118" t="s">
        <v>463</v>
      </c>
      <c r="I86" s="108">
        <f t="shared" si="13"/>
        <v>1000</v>
      </c>
      <c r="J86" s="108">
        <f t="shared" si="13"/>
        <v>1000</v>
      </c>
      <c r="K86" s="108">
        <f t="shared" si="13"/>
        <v>0</v>
      </c>
      <c r="L86" s="112"/>
    </row>
    <row r="87" spans="1:12" ht="28.5" customHeight="1">
      <c r="A87" s="115"/>
      <c r="B87" s="117" t="s">
        <v>97</v>
      </c>
      <c r="C87" s="117"/>
      <c r="D87" s="115" t="s">
        <v>14</v>
      </c>
      <c r="E87" s="115" t="s">
        <v>461</v>
      </c>
      <c r="F87" s="115" t="s">
        <v>536</v>
      </c>
      <c r="G87" s="115" t="s">
        <v>654</v>
      </c>
      <c r="H87" s="115" t="s">
        <v>72</v>
      </c>
      <c r="I87" s="114">
        <f t="shared" si="13"/>
        <v>1000</v>
      </c>
      <c r="J87" s="114">
        <f t="shared" si="13"/>
        <v>1000</v>
      </c>
      <c r="K87" s="114">
        <f t="shared" si="13"/>
        <v>0</v>
      </c>
      <c r="L87" s="112"/>
    </row>
    <row r="88" spans="1:12" ht="27.75" customHeight="1">
      <c r="A88" s="115"/>
      <c r="B88" s="117" t="s">
        <v>472</v>
      </c>
      <c r="C88" s="121"/>
      <c r="D88" s="115" t="s">
        <v>14</v>
      </c>
      <c r="E88" s="115" t="s">
        <v>461</v>
      </c>
      <c r="F88" s="115" t="s">
        <v>536</v>
      </c>
      <c r="G88" s="115" t="s">
        <v>654</v>
      </c>
      <c r="H88" s="115" t="s">
        <v>471</v>
      </c>
      <c r="I88" s="114">
        <f t="shared" si="13"/>
        <v>1000</v>
      </c>
      <c r="J88" s="114">
        <f t="shared" si="13"/>
        <v>1000</v>
      </c>
      <c r="K88" s="114">
        <f t="shared" si="13"/>
        <v>0</v>
      </c>
      <c r="L88" s="112"/>
    </row>
    <row r="89" spans="1:12" ht="26.25" customHeight="1">
      <c r="A89" s="115"/>
      <c r="B89" s="117" t="s">
        <v>504</v>
      </c>
      <c r="C89" s="121"/>
      <c r="D89" s="115" t="s">
        <v>14</v>
      </c>
      <c r="E89" s="115" t="s">
        <v>461</v>
      </c>
      <c r="F89" s="115" t="s">
        <v>536</v>
      </c>
      <c r="G89" s="115" t="s">
        <v>654</v>
      </c>
      <c r="H89" s="115" t="s">
        <v>468</v>
      </c>
      <c r="I89" s="114">
        <v>1000</v>
      </c>
      <c r="J89" s="114">
        <v>1000</v>
      </c>
      <c r="K89" s="114">
        <f>I89-J89</f>
        <v>0</v>
      </c>
      <c r="L89" s="112"/>
    </row>
    <row r="90" spans="1:12" ht="14.25" customHeight="1">
      <c r="A90" s="115"/>
      <c r="B90" s="170" t="s">
        <v>539</v>
      </c>
      <c r="C90" s="117"/>
      <c r="D90" s="118" t="s">
        <v>14</v>
      </c>
      <c r="E90" s="118" t="s">
        <v>461</v>
      </c>
      <c r="F90" s="118" t="s">
        <v>536</v>
      </c>
      <c r="G90" s="118" t="s">
        <v>646</v>
      </c>
      <c r="H90" s="118" t="s">
        <v>463</v>
      </c>
      <c r="I90" s="108">
        <f>I91</f>
        <v>20000</v>
      </c>
      <c r="J90" s="108">
        <f>J91</f>
        <v>19183.04</v>
      </c>
      <c r="K90" s="108">
        <f>K91</f>
        <v>816.9599999999991</v>
      </c>
      <c r="L90" s="112"/>
    </row>
    <row r="91" spans="1:12" ht="14.25" customHeight="1">
      <c r="A91" s="115"/>
      <c r="B91" s="171" t="s">
        <v>795</v>
      </c>
      <c r="C91" s="117"/>
      <c r="D91" s="115" t="s">
        <v>14</v>
      </c>
      <c r="E91" s="115" t="s">
        <v>461</v>
      </c>
      <c r="F91" s="115" t="s">
        <v>536</v>
      </c>
      <c r="G91" s="115" t="s">
        <v>793</v>
      </c>
      <c r="H91" s="115" t="s">
        <v>463</v>
      </c>
      <c r="I91" s="114">
        <f>I92</f>
        <v>20000</v>
      </c>
      <c r="J91" s="114">
        <f>J92</f>
        <v>19183.04</v>
      </c>
      <c r="K91" s="114">
        <f>K92</f>
        <v>816.9599999999991</v>
      </c>
      <c r="L91" s="112"/>
    </row>
    <row r="92" spans="1:12" ht="14.25" customHeight="1">
      <c r="A92" s="115"/>
      <c r="B92" s="153" t="s">
        <v>128</v>
      </c>
      <c r="C92" s="117"/>
      <c r="D92" s="115" t="s">
        <v>14</v>
      </c>
      <c r="E92" s="115" t="s">
        <v>461</v>
      </c>
      <c r="F92" s="115" t="s">
        <v>536</v>
      </c>
      <c r="G92" s="115" t="s">
        <v>793</v>
      </c>
      <c r="H92" s="115" t="s">
        <v>538</v>
      </c>
      <c r="I92" s="114">
        <f>I93</f>
        <v>20000</v>
      </c>
      <c r="J92" s="114">
        <f>J93</f>
        <v>19183.04</v>
      </c>
      <c r="K92" s="114">
        <f>K93</f>
        <v>816.9599999999991</v>
      </c>
      <c r="L92" s="112"/>
    </row>
    <row r="93" spans="1:12" ht="14.25" customHeight="1">
      <c r="A93" s="115"/>
      <c r="B93" s="153" t="s">
        <v>130</v>
      </c>
      <c r="C93" s="117"/>
      <c r="D93" s="115" t="s">
        <v>14</v>
      </c>
      <c r="E93" s="115" t="s">
        <v>461</v>
      </c>
      <c r="F93" s="115" t="s">
        <v>536</v>
      </c>
      <c r="G93" s="115" t="s">
        <v>793</v>
      </c>
      <c r="H93" s="115" t="s">
        <v>537</v>
      </c>
      <c r="I93" s="114">
        <f>I94</f>
        <v>20000</v>
      </c>
      <c r="J93" s="114">
        <f>J94</f>
        <v>19183.04</v>
      </c>
      <c r="K93" s="114">
        <f>K94</f>
        <v>816.9599999999991</v>
      </c>
      <c r="L93" s="112"/>
    </row>
    <row r="94" spans="1:12" ht="14.25" customHeight="1">
      <c r="A94" s="115"/>
      <c r="B94" s="117" t="s">
        <v>897</v>
      </c>
      <c r="C94" s="117"/>
      <c r="D94" s="115" t="s">
        <v>14</v>
      </c>
      <c r="E94" s="115" t="s">
        <v>461</v>
      </c>
      <c r="F94" s="115" t="s">
        <v>536</v>
      </c>
      <c r="G94" s="115" t="s">
        <v>793</v>
      </c>
      <c r="H94" s="115" t="s">
        <v>794</v>
      </c>
      <c r="I94" s="114">
        <v>20000</v>
      </c>
      <c r="J94" s="114">
        <v>19183.04</v>
      </c>
      <c r="K94" s="114">
        <f>I94-J94</f>
        <v>816.9599999999991</v>
      </c>
      <c r="L94" s="112"/>
    </row>
    <row r="95" spans="1:12" ht="12.75">
      <c r="A95" s="115"/>
      <c r="B95" s="121" t="s">
        <v>535</v>
      </c>
      <c r="C95" s="121"/>
      <c r="D95" s="118" t="s">
        <v>14</v>
      </c>
      <c r="E95" s="118" t="s">
        <v>477</v>
      </c>
      <c r="F95" s="118" t="s">
        <v>482</v>
      </c>
      <c r="G95" s="128" t="s">
        <v>637</v>
      </c>
      <c r="H95" s="118" t="s">
        <v>463</v>
      </c>
      <c r="I95" s="108">
        <f aca="true" t="shared" si="14" ref="I95:I100">I96</f>
        <v>195080</v>
      </c>
      <c r="J95" s="107">
        <f aca="true" t="shared" si="15" ref="J95:K101">J96</f>
        <v>195080</v>
      </c>
      <c r="K95" s="107">
        <f>I95-J95</f>
        <v>0</v>
      </c>
      <c r="L95" s="112"/>
    </row>
    <row r="96" spans="1:12" ht="12.75">
      <c r="A96" s="115"/>
      <c r="B96" s="121" t="s">
        <v>199</v>
      </c>
      <c r="C96" s="121"/>
      <c r="D96" s="118" t="s">
        <v>14</v>
      </c>
      <c r="E96" s="118" t="s">
        <v>477</v>
      </c>
      <c r="F96" s="118" t="s">
        <v>469</v>
      </c>
      <c r="G96" s="128" t="s">
        <v>637</v>
      </c>
      <c r="H96" s="118" t="s">
        <v>463</v>
      </c>
      <c r="I96" s="108">
        <f t="shared" si="14"/>
        <v>195080</v>
      </c>
      <c r="J96" s="107">
        <f t="shared" si="15"/>
        <v>195080</v>
      </c>
      <c r="K96" s="107">
        <f>I96-J96</f>
        <v>0</v>
      </c>
      <c r="L96" s="112"/>
    </row>
    <row r="97" spans="1:12" ht="12.75">
      <c r="A97" s="115"/>
      <c r="B97" s="120" t="s">
        <v>534</v>
      </c>
      <c r="C97" s="120"/>
      <c r="D97" s="118" t="s">
        <v>14</v>
      </c>
      <c r="E97" s="118" t="s">
        <v>477</v>
      </c>
      <c r="F97" s="118" t="s">
        <v>469</v>
      </c>
      <c r="G97" s="152" t="s">
        <v>636</v>
      </c>
      <c r="H97" s="118" t="s">
        <v>463</v>
      </c>
      <c r="I97" s="108">
        <f t="shared" si="14"/>
        <v>195080</v>
      </c>
      <c r="J97" s="108">
        <f t="shared" si="15"/>
        <v>195080</v>
      </c>
      <c r="K97" s="108">
        <f>K98</f>
        <v>0</v>
      </c>
      <c r="L97" s="112"/>
    </row>
    <row r="98" spans="1:12" ht="28.5" customHeight="1">
      <c r="A98" s="115"/>
      <c r="B98" s="120" t="s">
        <v>533</v>
      </c>
      <c r="C98" s="120"/>
      <c r="D98" s="118" t="s">
        <v>14</v>
      </c>
      <c r="E98" s="118" t="s">
        <v>477</v>
      </c>
      <c r="F98" s="118" t="s">
        <v>469</v>
      </c>
      <c r="G98" s="152" t="s">
        <v>635</v>
      </c>
      <c r="H98" s="118" t="s">
        <v>463</v>
      </c>
      <c r="I98" s="108">
        <f t="shared" si="14"/>
        <v>195080</v>
      </c>
      <c r="J98" s="107">
        <f t="shared" si="15"/>
        <v>195080</v>
      </c>
      <c r="K98" s="107">
        <f aca="true" t="shared" si="16" ref="K98:K104">I98-J98</f>
        <v>0</v>
      </c>
      <c r="L98" s="112"/>
    </row>
    <row r="99" spans="1:12" ht="38.25" customHeight="1">
      <c r="A99" s="115"/>
      <c r="B99" s="144" t="s">
        <v>532</v>
      </c>
      <c r="C99" s="144"/>
      <c r="D99" s="118" t="s">
        <v>14</v>
      </c>
      <c r="E99" s="118" t="s">
        <v>477</v>
      </c>
      <c r="F99" s="118" t="s">
        <v>469</v>
      </c>
      <c r="G99" s="152" t="s">
        <v>657</v>
      </c>
      <c r="H99" s="118" t="s">
        <v>463</v>
      </c>
      <c r="I99" s="108">
        <f t="shared" si="14"/>
        <v>195080</v>
      </c>
      <c r="J99" s="107">
        <f t="shared" si="15"/>
        <v>195080</v>
      </c>
      <c r="K99" s="107">
        <f t="shared" si="16"/>
        <v>0</v>
      </c>
      <c r="L99" s="112"/>
    </row>
    <row r="100" spans="1:12" ht="37.5" customHeight="1">
      <c r="A100" s="115"/>
      <c r="B100" s="144" t="s">
        <v>531</v>
      </c>
      <c r="C100" s="144"/>
      <c r="D100" s="118" t="s">
        <v>14</v>
      </c>
      <c r="E100" s="118" t="s">
        <v>477</v>
      </c>
      <c r="F100" s="118" t="s">
        <v>469</v>
      </c>
      <c r="G100" s="152" t="s">
        <v>656</v>
      </c>
      <c r="H100" s="118" t="s">
        <v>463</v>
      </c>
      <c r="I100" s="108">
        <f t="shared" si="14"/>
        <v>195080</v>
      </c>
      <c r="J100" s="107">
        <f t="shared" si="15"/>
        <v>195080</v>
      </c>
      <c r="K100" s="107">
        <f t="shared" si="16"/>
        <v>0</v>
      </c>
      <c r="L100" s="112"/>
    </row>
    <row r="101" spans="1:12" ht="63" customHeight="1">
      <c r="A101" s="115"/>
      <c r="B101" s="117" t="s">
        <v>530</v>
      </c>
      <c r="C101" s="117"/>
      <c r="D101" s="115" t="s">
        <v>14</v>
      </c>
      <c r="E101" s="115" t="s">
        <v>477</v>
      </c>
      <c r="F101" s="115" t="s">
        <v>469</v>
      </c>
      <c r="G101" s="151" t="s">
        <v>656</v>
      </c>
      <c r="H101" s="115" t="s">
        <v>479</v>
      </c>
      <c r="I101" s="114">
        <f>I102</f>
        <v>195080</v>
      </c>
      <c r="J101" s="114">
        <f t="shared" si="15"/>
        <v>195080</v>
      </c>
      <c r="K101" s="114">
        <f t="shared" si="15"/>
        <v>0</v>
      </c>
      <c r="L101" s="112"/>
    </row>
    <row r="102" spans="1:12" ht="26.25" customHeight="1">
      <c r="A102" s="115"/>
      <c r="B102" s="117" t="s">
        <v>78</v>
      </c>
      <c r="C102" s="117"/>
      <c r="D102" s="115" t="s">
        <v>14</v>
      </c>
      <c r="E102" s="115" t="s">
        <v>477</v>
      </c>
      <c r="F102" s="115" t="s">
        <v>469</v>
      </c>
      <c r="G102" s="151" t="s">
        <v>656</v>
      </c>
      <c r="H102" s="115" t="s">
        <v>478</v>
      </c>
      <c r="I102" s="114">
        <f>I103+I104</f>
        <v>195080</v>
      </c>
      <c r="J102" s="113">
        <f>J103+J104</f>
        <v>195080</v>
      </c>
      <c r="K102" s="113">
        <f t="shared" si="16"/>
        <v>0</v>
      </c>
      <c r="L102" s="112"/>
    </row>
    <row r="103" spans="1:12" ht="24">
      <c r="A103" s="115"/>
      <c r="B103" s="117" t="s">
        <v>895</v>
      </c>
      <c r="C103" s="117"/>
      <c r="D103" s="115" t="s">
        <v>14</v>
      </c>
      <c r="E103" s="115" t="s">
        <v>477</v>
      </c>
      <c r="F103" s="115" t="s">
        <v>469</v>
      </c>
      <c r="G103" s="151" t="s">
        <v>656</v>
      </c>
      <c r="H103" s="115" t="s">
        <v>476</v>
      </c>
      <c r="I103" s="114">
        <v>149925.5</v>
      </c>
      <c r="J103" s="113">
        <v>149925.5</v>
      </c>
      <c r="K103" s="113">
        <f t="shared" si="16"/>
        <v>0</v>
      </c>
      <c r="L103" s="112"/>
    </row>
    <row r="104" spans="1:12" ht="42" customHeight="1">
      <c r="A104" s="115"/>
      <c r="B104" s="117" t="s">
        <v>896</v>
      </c>
      <c r="C104" s="117"/>
      <c r="D104" s="115" t="s">
        <v>14</v>
      </c>
      <c r="E104" s="115" t="s">
        <v>477</v>
      </c>
      <c r="F104" s="115" t="s">
        <v>469</v>
      </c>
      <c r="G104" s="151" t="s">
        <v>656</v>
      </c>
      <c r="H104" s="115" t="s">
        <v>632</v>
      </c>
      <c r="I104" s="114">
        <v>45154.5</v>
      </c>
      <c r="J104" s="113">
        <v>45154.5</v>
      </c>
      <c r="K104" s="113">
        <f t="shared" si="16"/>
        <v>0</v>
      </c>
      <c r="L104" s="112"/>
    </row>
    <row r="105" spans="1:12" ht="26.25" customHeight="1">
      <c r="A105" s="115"/>
      <c r="B105" s="121" t="s">
        <v>529</v>
      </c>
      <c r="C105" s="121"/>
      <c r="D105" s="118" t="s">
        <v>14</v>
      </c>
      <c r="E105" s="118" t="s">
        <v>469</v>
      </c>
      <c r="F105" s="118" t="s">
        <v>482</v>
      </c>
      <c r="G105" s="128" t="s">
        <v>637</v>
      </c>
      <c r="H105" s="118" t="s">
        <v>463</v>
      </c>
      <c r="I105" s="108">
        <f>I106+I115</f>
        <v>347000</v>
      </c>
      <c r="J105" s="108">
        <f>J106+J115</f>
        <v>346877.73</v>
      </c>
      <c r="K105" s="108">
        <f>K106+K115</f>
        <v>122.27000000001863</v>
      </c>
      <c r="L105" s="112"/>
    </row>
    <row r="106" spans="1:12" ht="39" customHeight="1">
      <c r="A106" s="115"/>
      <c r="B106" s="121" t="s">
        <v>528</v>
      </c>
      <c r="C106" s="121"/>
      <c r="D106" s="118" t="s">
        <v>14</v>
      </c>
      <c r="E106" s="118" t="s">
        <v>469</v>
      </c>
      <c r="F106" s="118" t="s">
        <v>521</v>
      </c>
      <c r="G106" s="128" t="s">
        <v>637</v>
      </c>
      <c r="H106" s="118" t="s">
        <v>463</v>
      </c>
      <c r="I106" s="108">
        <f aca="true" t="shared" si="17" ref="I106:J112">I107</f>
        <v>38400</v>
      </c>
      <c r="J106" s="107">
        <f t="shared" si="17"/>
        <v>38364</v>
      </c>
      <c r="K106" s="107">
        <f>I106-J106</f>
        <v>36</v>
      </c>
      <c r="L106" s="112"/>
    </row>
    <row r="107" spans="1:13" ht="36">
      <c r="A107" s="115"/>
      <c r="B107" s="121" t="s">
        <v>666</v>
      </c>
      <c r="C107" s="121"/>
      <c r="D107" s="118" t="s">
        <v>14</v>
      </c>
      <c r="E107" s="118" t="s">
        <v>469</v>
      </c>
      <c r="F107" s="118" t="s">
        <v>521</v>
      </c>
      <c r="G107" s="118" t="s">
        <v>658</v>
      </c>
      <c r="H107" s="118" t="s">
        <v>463</v>
      </c>
      <c r="I107" s="108">
        <f>I109</f>
        <v>38400</v>
      </c>
      <c r="J107" s="108">
        <f>J109</f>
        <v>38364</v>
      </c>
      <c r="K107" s="108">
        <f>K109</f>
        <v>36</v>
      </c>
      <c r="L107" s="112"/>
      <c r="M107" s="150"/>
    </row>
    <row r="108" spans="1:13" ht="36">
      <c r="A108" s="115"/>
      <c r="B108" s="121" t="s">
        <v>670</v>
      </c>
      <c r="C108" s="121"/>
      <c r="D108" s="118" t="s">
        <v>14</v>
      </c>
      <c r="E108" s="118" t="s">
        <v>469</v>
      </c>
      <c r="F108" s="118" t="s">
        <v>521</v>
      </c>
      <c r="G108" s="118" t="s">
        <v>662</v>
      </c>
      <c r="H108" s="118" t="s">
        <v>463</v>
      </c>
      <c r="I108" s="108">
        <f>I109</f>
        <v>38400</v>
      </c>
      <c r="J108" s="108">
        <f>J109</f>
        <v>38364</v>
      </c>
      <c r="K108" s="108">
        <f>K109</f>
        <v>36</v>
      </c>
      <c r="L108" s="112"/>
      <c r="M108" s="150"/>
    </row>
    <row r="109" spans="1:13" ht="12.75">
      <c r="A109" s="115"/>
      <c r="B109" s="121" t="s">
        <v>506</v>
      </c>
      <c r="C109" s="121"/>
      <c r="D109" s="118" t="s">
        <v>14</v>
      </c>
      <c r="E109" s="118" t="s">
        <v>469</v>
      </c>
      <c r="F109" s="118" t="s">
        <v>521</v>
      </c>
      <c r="G109" s="118" t="s">
        <v>662</v>
      </c>
      <c r="H109" s="118" t="s">
        <v>463</v>
      </c>
      <c r="I109" s="108">
        <f t="shared" si="17"/>
        <v>38400</v>
      </c>
      <c r="J109" s="108">
        <f t="shared" si="17"/>
        <v>38364</v>
      </c>
      <c r="K109" s="108">
        <f>K110</f>
        <v>36</v>
      </c>
      <c r="L109" s="112"/>
      <c r="M109" s="150"/>
    </row>
    <row r="110" spans="1:12" ht="37.5" customHeight="1">
      <c r="A110" s="115"/>
      <c r="B110" s="144" t="s">
        <v>527</v>
      </c>
      <c r="C110" s="144"/>
      <c r="D110" s="118" t="s">
        <v>14</v>
      </c>
      <c r="E110" s="118" t="s">
        <v>469</v>
      </c>
      <c r="F110" s="118" t="s">
        <v>521</v>
      </c>
      <c r="G110" s="118" t="s">
        <v>661</v>
      </c>
      <c r="H110" s="118" t="s">
        <v>463</v>
      </c>
      <c r="I110" s="108">
        <f t="shared" si="17"/>
        <v>38400</v>
      </c>
      <c r="J110" s="107">
        <f t="shared" si="17"/>
        <v>38364</v>
      </c>
      <c r="K110" s="107">
        <f>I110-J110</f>
        <v>36</v>
      </c>
      <c r="L110" s="112"/>
    </row>
    <row r="111" spans="1:12" ht="24">
      <c r="A111" s="115"/>
      <c r="B111" s="117" t="s">
        <v>97</v>
      </c>
      <c r="C111" s="117"/>
      <c r="D111" s="115" t="s">
        <v>14</v>
      </c>
      <c r="E111" s="115" t="s">
        <v>469</v>
      </c>
      <c r="F111" s="115" t="s">
        <v>521</v>
      </c>
      <c r="G111" s="115" t="s">
        <v>661</v>
      </c>
      <c r="H111" s="115" t="s">
        <v>72</v>
      </c>
      <c r="I111" s="114">
        <f t="shared" si="17"/>
        <v>38400</v>
      </c>
      <c r="J111" s="113">
        <f t="shared" si="17"/>
        <v>38364</v>
      </c>
      <c r="K111" s="113">
        <f>I111-J111</f>
        <v>36</v>
      </c>
      <c r="L111" s="112"/>
    </row>
    <row r="112" spans="1:12" ht="26.25" customHeight="1">
      <c r="A112" s="115"/>
      <c r="B112" s="117" t="s">
        <v>472</v>
      </c>
      <c r="C112" s="117"/>
      <c r="D112" s="115" t="s">
        <v>14</v>
      </c>
      <c r="E112" s="115" t="s">
        <v>469</v>
      </c>
      <c r="F112" s="115" t="s">
        <v>521</v>
      </c>
      <c r="G112" s="115" t="s">
        <v>661</v>
      </c>
      <c r="H112" s="115" t="s">
        <v>471</v>
      </c>
      <c r="I112" s="114">
        <f t="shared" si="17"/>
        <v>38400</v>
      </c>
      <c r="J112" s="113">
        <f t="shared" si="17"/>
        <v>38364</v>
      </c>
      <c r="K112" s="113">
        <f>I112-J112</f>
        <v>36</v>
      </c>
      <c r="L112" s="112"/>
    </row>
    <row r="113" spans="1:12" ht="24.75" customHeight="1">
      <c r="A113" s="115"/>
      <c r="B113" s="117" t="s">
        <v>504</v>
      </c>
      <c r="C113" s="117"/>
      <c r="D113" s="115" t="s">
        <v>14</v>
      </c>
      <c r="E113" s="115" t="s">
        <v>469</v>
      </c>
      <c r="F113" s="115" t="s">
        <v>521</v>
      </c>
      <c r="G113" s="115" t="s">
        <v>661</v>
      </c>
      <c r="H113" s="115" t="s">
        <v>468</v>
      </c>
      <c r="I113" s="114">
        <v>38400</v>
      </c>
      <c r="J113" s="114">
        <v>38364</v>
      </c>
      <c r="K113" s="114">
        <f>I113-J113</f>
        <v>36</v>
      </c>
      <c r="L113" s="112"/>
    </row>
    <row r="114" spans="1:12" ht="36">
      <c r="A114" s="115"/>
      <c r="B114" s="121" t="s">
        <v>666</v>
      </c>
      <c r="C114" s="117"/>
      <c r="D114" s="118" t="s">
        <v>14</v>
      </c>
      <c r="E114" s="118" t="s">
        <v>469</v>
      </c>
      <c r="F114" s="118" t="s">
        <v>498</v>
      </c>
      <c r="G114" s="128" t="s">
        <v>658</v>
      </c>
      <c r="H114" s="118" t="s">
        <v>463</v>
      </c>
      <c r="I114" s="108">
        <f>I115</f>
        <v>308600</v>
      </c>
      <c r="J114" s="108">
        <f>J115</f>
        <v>308513.73</v>
      </c>
      <c r="K114" s="108">
        <f>K115</f>
        <v>86.27000000001863</v>
      </c>
      <c r="L114" s="112"/>
    </row>
    <row r="115" spans="1:12" ht="24">
      <c r="A115" s="115"/>
      <c r="B115" s="121" t="s">
        <v>669</v>
      </c>
      <c r="C115" s="121"/>
      <c r="D115" s="118" t="s">
        <v>14</v>
      </c>
      <c r="E115" s="118" t="s">
        <v>469</v>
      </c>
      <c r="F115" s="118" t="s">
        <v>498</v>
      </c>
      <c r="G115" s="128" t="s">
        <v>668</v>
      </c>
      <c r="H115" s="118" t="s">
        <v>463</v>
      </c>
      <c r="I115" s="108">
        <f>I116</f>
        <v>308600</v>
      </c>
      <c r="J115" s="108">
        <f>J116</f>
        <v>308513.73</v>
      </c>
      <c r="K115" s="108">
        <f>K116</f>
        <v>86.27000000001863</v>
      </c>
      <c r="L115" s="112"/>
    </row>
    <row r="116" spans="1:12" ht="12.75">
      <c r="A116" s="115"/>
      <c r="B116" s="121" t="s">
        <v>506</v>
      </c>
      <c r="C116" s="121"/>
      <c r="D116" s="118" t="s">
        <v>14</v>
      </c>
      <c r="E116" s="118" t="s">
        <v>469</v>
      </c>
      <c r="F116" s="118" t="s">
        <v>498</v>
      </c>
      <c r="G116" s="118" t="s">
        <v>660</v>
      </c>
      <c r="H116" s="118" t="s">
        <v>463</v>
      </c>
      <c r="I116" s="108">
        <f aca="true" t="shared" si="18" ref="I116:J119">I117</f>
        <v>308600</v>
      </c>
      <c r="J116" s="107">
        <f t="shared" si="18"/>
        <v>308513.73</v>
      </c>
      <c r="K116" s="107">
        <f>I116-J116</f>
        <v>86.27000000001863</v>
      </c>
      <c r="L116" s="112"/>
    </row>
    <row r="117" spans="1:12" ht="36">
      <c r="A117" s="115"/>
      <c r="B117" s="121" t="s">
        <v>526</v>
      </c>
      <c r="C117" s="121"/>
      <c r="D117" s="118" t="s">
        <v>14</v>
      </c>
      <c r="E117" s="118" t="s">
        <v>469</v>
      </c>
      <c r="F117" s="118" t="s">
        <v>498</v>
      </c>
      <c r="G117" s="118" t="s">
        <v>659</v>
      </c>
      <c r="H117" s="118" t="s">
        <v>463</v>
      </c>
      <c r="I117" s="108">
        <f t="shared" si="18"/>
        <v>308600</v>
      </c>
      <c r="J117" s="107">
        <f t="shared" si="18"/>
        <v>308513.73</v>
      </c>
      <c r="K117" s="107">
        <f>I117-J117</f>
        <v>86.27000000001863</v>
      </c>
      <c r="L117" s="112"/>
    </row>
    <row r="118" spans="1:12" ht="24">
      <c r="A118" s="115"/>
      <c r="B118" s="117" t="s">
        <v>97</v>
      </c>
      <c r="C118" s="117"/>
      <c r="D118" s="115" t="s">
        <v>14</v>
      </c>
      <c r="E118" s="115" t="s">
        <v>469</v>
      </c>
      <c r="F118" s="115" t="s">
        <v>498</v>
      </c>
      <c r="G118" s="115" t="s">
        <v>659</v>
      </c>
      <c r="H118" s="115" t="s">
        <v>72</v>
      </c>
      <c r="I118" s="114">
        <f t="shared" si="18"/>
        <v>308600</v>
      </c>
      <c r="J118" s="113">
        <f t="shared" si="18"/>
        <v>308513.73</v>
      </c>
      <c r="K118" s="113">
        <f>I118-J118</f>
        <v>86.27000000001863</v>
      </c>
      <c r="L118" s="112"/>
    </row>
    <row r="119" spans="1:12" ht="24">
      <c r="A119" s="115"/>
      <c r="B119" s="117" t="s">
        <v>472</v>
      </c>
      <c r="C119" s="117"/>
      <c r="D119" s="115" t="s">
        <v>14</v>
      </c>
      <c r="E119" s="115" t="s">
        <v>469</v>
      </c>
      <c r="F119" s="115" t="s">
        <v>498</v>
      </c>
      <c r="G119" s="115" t="s">
        <v>659</v>
      </c>
      <c r="H119" s="115" t="s">
        <v>471</v>
      </c>
      <c r="I119" s="114">
        <f t="shared" si="18"/>
        <v>308600</v>
      </c>
      <c r="J119" s="113">
        <f t="shared" si="18"/>
        <v>308513.73</v>
      </c>
      <c r="K119" s="113">
        <f>I119-J119</f>
        <v>86.27000000001863</v>
      </c>
      <c r="L119" s="112"/>
    </row>
    <row r="120" spans="1:12" ht="24">
      <c r="A120" s="115"/>
      <c r="B120" s="117" t="s">
        <v>504</v>
      </c>
      <c r="C120" s="117"/>
      <c r="D120" s="115" t="s">
        <v>14</v>
      </c>
      <c r="E120" s="115" t="s">
        <v>469</v>
      </c>
      <c r="F120" s="115" t="s">
        <v>498</v>
      </c>
      <c r="G120" s="115" t="s">
        <v>659</v>
      </c>
      <c r="H120" s="115" t="s">
        <v>468</v>
      </c>
      <c r="I120" s="114">
        <v>308600</v>
      </c>
      <c r="J120" s="114">
        <v>308513.73</v>
      </c>
      <c r="K120" s="113">
        <f>I120-J120</f>
        <v>86.27000000001863</v>
      </c>
      <c r="L120" s="112"/>
    </row>
    <row r="121" spans="1:12" ht="12.75">
      <c r="A121" s="115"/>
      <c r="B121" s="121" t="s">
        <v>525</v>
      </c>
      <c r="C121" s="121"/>
      <c r="D121" s="118" t="s">
        <v>14</v>
      </c>
      <c r="E121" s="118" t="s">
        <v>519</v>
      </c>
      <c r="F121" s="118" t="s">
        <v>482</v>
      </c>
      <c r="G121" s="128" t="s">
        <v>637</v>
      </c>
      <c r="H121" s="118" t="s">
        <v>463</v>
      </c>
      <c r="I121" s="108">
        <f>I122+I157</f>
        <v>4415747.05</v>
      </c>
      <c r="J121" s="108">
        <f>J122+J157</f>
        <v>4006080.2699999996</v>
      </c>
      <c r="K121" s="108">
        <f>K122+K157</f>
        <v>409666.78000000026</v>
      </c>
      <c r="L121" s="112"/>
    </row>
    <row r="122" spans="1:12" ht="12.75">
      <c r="A122" s="115"/>
      <c r="B122" s="121" t="s">
        <v>524</v>
      </c>
      <c r="C122" s="121"/>
      <c r="D122" s="118" t="s">
        <v>14</v>
      </c>
      <c r="E122" s="118" t="s">
        <v>519</v>
      </c>
      <c r="F122" s="118" t="s">
        <v>521</v>
      </c>
      <c r="G122" s="128" t="s">
        <v>637</v>
      </c>
      <c r="H122" s="118" t="s">
        <v>463</v>
      </c>
      <c r="I122" s="108">
        <f>I123</f>
        <v>4400747.05</v>
      </c>
      <c r="J122" s="107">
        <f>J123</f>
        <v>3991080.2699999996</v>
      </c>
      <c r="K122" s="107">
        <f>I122-J122</f>
        <v>409666.78000000026</v>
      </c>
      <c r="L122" s="112"/>
    </row>
    <row r="123" spans="1:12" ht="42" customHeight="1">
      <c r="A123" s="115"/>
      <c r="B123" s="121" t="s">
        <v>667</v>
      </c>
      <c r="C123" s="121"/>
      <c r="D123" s="118" t="s">
        <v>14</v>
      </c>
      <c r="E123" s="118" t="s">
        <v>519</v>
      </c>
      <c r="F123" s="118" t="s">
        <v>521</v>
      </c>
      <c r="G123" s="118" t="s">
        <v>675</v>
      </c>
      <c r="H123" s="118" t="s">
        <v>463</v>
      </c>
      <c r="I123" s="108">
        <f>I124</f>
        <v>4400747.05</v>
      </c>
      <c r="J123" s="108">
        <f>J124</f>
        <v>3991080.2699999996</v>
      </c>
      <c r="K123" s="108">
        <f>K124</f>
        <v>409666.78</v>
      </c>
      <c r="L123" s="112"/>
    </row>
    <row r="124" spans="1:12" ht="27" customHeight="1">
      <c r="A124" s="115"/>
      <c r="B124" s="121" t="s">
        <v>674</v>
      </c>
      <c r="C124" s="121"/>
      <c r="D124" s="118" t="s">
        <v>14</v>
      </c>
      <c r="E124" s="118" t="s">
        <v>519</v>
      </c>
      <c r="F124" s="118" t="s">
        <v>521</v>
      </c>
      <c r="G124" s="118" t="s">
        <v>673</v>
      </c>
      <c r="H124" s="118" t="s">
        <v>463</v>
      </c>
      <c r="I124" s="108">
        <f>I125+I134+I143+I148</f>
        <v>4400747.05</v>
      </c>
      <c r="J124" s="108">
        <f>J125+J134+J143+J148</f>
        <v>3991080.2699999996</v>
      </c>
      <c r="K124" s="108">
        <f>K125+K134+K143+K148</f>
        <v>409666.78</v>
      </c>
      <c r="L124" s="112"/>
    </row>
    <row r="125" spans="1:12" ht="16.5" customHeight="1">
      <c r="A125" s="115"/>
      <c r="B125" s="121" t="s">
        <v>506</v>
      </c>
      <c r="C125" s="121"/>
      <c r="D125" s="118" t="s">
        <v>14</v>
      </c>
      <c r="E125" s="118" t="s">
        <v>519</v>
      </c>
      <c r="F125" s="118" t="s">
        <v>521</v>
      </c>
      <c r="G125" s="118" t="s">
        <v>672</v>
      </c>
      <c r="H125" s="118" t="s">
        <v>463</v>
      </c>
      <c r="I125" s="108">
        <f>I126+I130</f>
        <v>1632600</v>
      </c>
      <c r="J125" s="108">
        <f>J126+J130</f>
        <v>1236155.42</v>
      </c>
      <c r="K125" s="108">
        <f>K126+K130</f>
        <v>396444.5800000001</v>
      </c>
      <c r="L125" s="112"/>
    </row>
    <row r="126" spans="1:12" ht="12.75">
      <c r="A126" s="115"/>
      <c r="B126" s="121" t="s">
        <v>523</v>
      </c>
      <c r="C126" s="121"/>
      <c r="D126" s="118" t="s">
        <v>14</v>
      </c>
      <c r="E126" s="118" t="s">
        <v>519</v>
      </c>
      <c r="F126" s="118" t="s">
        <v>521</v>
      </c>
      <c r="G126" s="118" t="s">
        <v>671</v>
      </c>
      <c r="H126" s="118" t="s">
        <v>463</v>
      </c>
      <c r="I126" s="108">
        <f aca="true" t="shared" si="19" ref="I126:K128">I127</f>
        <v>1236900</v>
      </c>
      <c r="J126" s="108">
        <f t="shared" si="19"/>
        <v>1236155.42</v>
      </c>
      <c r="K126" s="108">
        <f t="shared" si="19"/>
        <v>744.5800000000745</v>
      </c>
      <c r="L126" s="112"/>
    </row>
    <row r="127" spans="1:12" ht="24">
      <c r="A127" s="115"/>
      <c r="B127" s="117" t="s">
        <v>97</v>
      </c>
      <c r="C127" s="121"/>
      <c r="D127" s="115" t="s">
        <v>14</v>
      </c>
      <c r="E127" s="115" t="s">
        <v>519</v>
      </c>
      <c r="F127" s="115" t="s">
        <v>521</v>
      </c>
      <c r="G127" s="115" t="s">
        <v>671</v>
      </c>
      <c r="H127" s="115" t="s">
        <v>72</v>
      </c>
      <c r="I127" s="114">
        <f t="shared" si="19"/>
        <v>1236900</v>
      </c>
      <c r="J127" s="114">
        <f t="shared" si="19"/>
        <v>1236155.42</v>
      </c>
      <c r="K127" s="114">
        <f t="shared" si="19"/>
        <v>744.5800000000745</v>
      </c>
      <c r="L127" s="112"/>
    </row>
    <row r="128" spans="1:12" ht="24">
      <c r="A128" s="115"/>
      <c r="B128" s="117" t="s">
        <v>472</v>
      </c>
      <c r="C128" s="121"/>
      <c r="D128" s="115" t="s">
        <v>14</v>
      </c>
      <c r="E128" s="115" t="s">
        <v>519</v>
      </c>
      <c r="F128" s="115" t="s">
        <v>521</v>
      </c>
      <c r="G128" s="115" t="s">
        <v>671</v>
      </c>
      <c r="H128" s="115" t="s">
        <v>471</v>
      </c>
      <c r="I128" s="114">
        <f t="shared" si="19"/>
        <v>1236900</v>
      </c>
      <c r="J128" s="114">
        <f t="shared" si="19"/>
        <v>1236155.42</v>
      </c>
      <c r="K128" s="114">
        <f t="shared" si="19"/>
        <v>744.5800000000745</v>
      </c>
      <c r="L128" s="112"/>
    </row>
    <row r="129" spans="1:12" ht="25.5" customHeight="1">
      <c r="A129" s="115"/>
      <c r="B129" s="117" t="s">
        <v>504</v>
      </c>
      <c r="C129" s="117"/>
      <c r="D129" s="115" t="s">
        <v>14</v>
      </c>
      <c r="E129" s="115" t="s">
        <v>519</v>
      </c>
      <c r="F129" s="115" t="s">
        <v>521</v>
      </c>
      <c r="G129" s="115" t="s">
        <v>671</v>
      </c>
      <c r="H129" s="115" t="s">
        <v>468</v>
      </c>
      <c r="I129" s="114">
        <v>1236900</v>
      </c>
      <c r="J129" s="114">
        <v>1236155.42</v>
      </c>
      <c r="K129" s="113">
        <f>I129-J129</f>
        <v>744.5800000000745</v>
      </c>
      <c r="L129" s="112"/>
    </row>
    <row r="130" spans="1:12" ht="36">
      <c r="A130" s="115"/>
      <c r="B130" s="144" t="s">
        <v>522</v>
      </c>
      <c r="C130" s="144"/>
      <c r="D130" s="118" t="s">
        <v>14</v>
      </c>
      <c r="E130" s="118" t="s">
        <v>519</v>
      </c>
      <c r="F130" s="118" t="s">
        <v>521</v>
      </c>
      <c r="G130" s="118" t="s">
        <v>676</v>
      </c>
      <c r="H130" s="118" t="s">
        <v>463</v>
      </c>
      <c r="I130" s="108">
        <f aca="true" t="shared" si="20" ref="I130:J132">I131</f>
        <v>395700</v>
      </c>
      <c r="J130" s="107">
        <f t="shared" si="20"/>
        <v>0</v>
      </c>
      <c r="K130" s="107">
        <f>I130-J130</f>
        <v>395700</v>
      </c>
      <c r="L130" s="112"/>
    </row>
    <row r="131" spans="1:12" ht="24">
      <c r="A131" s="115"/>
      <c r="B131" s="117" t="s">
        <v>97</v>
      </c>
      <c r="C131" s="117"/>
      <c r="D131" s="115" t="s">
        <v>14</v>
      </c>
      <c r="E131" s="115" t="s">
        <v>519</v>
      </c>
      <c r="F131" s="115" t="s">
        <v>521</v>
      </c>
      <c r="G131" s="115" t="s">
        <v>676</v>
      </c>
      <c r="H131" s="115" t="s">
        <v>72</v>
      </c>
      <c r="I131" s="114">
        <f t="shared" si="20"/>
        <v>395700</v>
      </c>
      <c r="J131" s="113">
        <f t="shared" si="20"/>
        <v>0</v>
      </c>
      <c r="K131" s="113">
        <f>I131-J131</f>
        <v>395700</v>
      </c>
      <c r="L131" s="112"/>
    </row>
    <row r="132" spans="1:12" ht="24">
      <c r="A132" s="115"/>
      <c r="B132" s="117" t="s">
        <v>472</v>
      </c>
      <c r="C132" s="117"/>
      <c r="D132" s="115" t="s">
        <v>14</v>
      </c>
      <c r="E132" s="115" t="s">
        <v>519</v>
      </c>
      <c r="F132" s="115" t="s">
        <v>521</v>
      </c>
      <c r="G132" s="115" t="s">
        <v>676</v>
      </c>
      <c r="H132" s="115" t="s">
        <v>471</v>
      </c>
      <c r="I132" s="114">
        <f t="shared" si="20"/>
        <v>395700</v>
      </c>
      <c r="J132" s="113">
        <f t="shared" si="20"/>
        <v>0</v>
      </c>
      <c r="K132" s="113">
        <f>I132-J132</f>
        <v>395700</v>
      </c>
      <c r="L132" s="112"/>
    </row>
    <row r="133" spans="1:12" ht="29.25" customHeight="1">
      <c r="A133" s="115"/>
      <c r="B133" s="117" t="s">
        <v>504</v>
      </c>
      <c r="C133" s="117"/>
      <c r="D133" s="115" t="s">
        <v>14</v>
      </c>
      <c r="E133" s="115" t="s">
        <v>519</v>
      </c>
      <c r="F133" s="115" t="s">
        <v>521</v>
      </c>
      <c r="G133" s="115" t="s">
        <v>676</v>
      </c>
      <c r="H133" s="115" t="s">
        <v>468</v>
      </c>
      <c r="I133" s="114">
        <v>395700</v>
      </c>
      <c r="J133" s="114">
        <v>0</v>
      </c>
      <c r="K133" s="113">
        <f>I133-J133</f>
        <v>395700</v>
      </c>
      <c r="L133" s="112"/>
    </row>
    <row r="134" spans="1:12" ht="36">
      <c r="A134" s="115"/>
      <c r="B134" s="147" t="s">
        <v>541</v>
      </c>
      <c r="C134" s="121"/>
      <c r="D134" s="118" t="s">
        <v>14</v>
      </c>
      <c r="E134" s="118" t="s">
        <v>519</v>
      </c>
      <c r="F134" s="118" t="s">
        <v>521</v>
      </c>
      <c r="G134" s="118" t="s">
        <v>677</v>
      </c>
      <c r="H134" s="118" t="s">
        <v>463</v>
      </c>
      <c r="I134" s="108">
        <f>I135+I139</f>
        <v>1734870</v>
      </c>
      <c r="J134" s="108">
        <f>J135+J139</f>
        <v>1734870</v>
      </c>
      <c r="K134" s="108">
        <f>K135+K139</f>
        <v>0</v>
      </c>
      <c r="L134" s="112"/>
    </row>
    <row r="135" spans="1:12" ht="36">
      <c r="A135" s="115"/>
      <c r="B135" s="147" t="s">
        <v>679</v>
      </c>
      <c r="C135" s="121"/>
      <c r="D135" s="118" t="s">
        <v>14</v>
      </c>
      <c r="E135" s="118" t="s">
        <v>519</v>
      </c>
      <c r="F135" s="118" t="s">
        <v>521</v>
      </c>
      <c r="G135" s="118" t="s">
        <v>678</v>
      </c>
      <c r="H135" s="118" t="s">
        <v>463</v>
      </c>
      <c r="I135" s="108">
        <f aca="true" t="shared" si="21" ref="I135:K137">I136</f>
        <v>1675000</v>
      </c>
      <c r="J135" s="108">
        <f t="shared" si="21"/>
        <v>1675000</v>
      </c>
      <c r="K135" s="108">
        <f t="shared" si="21"/>
        <v>0</v>
      </c>
      <c r="L135" s="112"/>
    </row>
    <row r="136" spans="1:12" ht="24">
      <c r="A136" s="115"/>
      <c r="B136" s="117" t="s">
        <v>97</v>
      </c>
      <c r="C136" s="117"/>
      <c r="D136" s="115" t="s">
        <v>14</v>
      </c>
      <c r="E136" s="115" t="s">
        <v>519</v>
      </c>
      <c r="F136" s="115" t="s">
        <v>521</v>
      </c>
      <c r="G136" s="115" t="s">
        <v>678</v>
      </c>
      <c r="H136" s="115" t="s">
        <v>72</v>
      </c>
      <c r="I136" s="114">
        <f t="shared" si="21"/>
        <v>1675000</v>
      </c>
      <c r="J136" s="114">
        <f t="shared" si="21"/>
        <v>1675000</v>
      </c>
      <c r="K136" s="114">
        <f t="shared" si="21"/>
        <v>0</v>
      </c>
      <c r="L136" s="112"/>
    </row>
    <row r="137" spans="1:12" ht="24">
      <c r="A137" s="115"/>
      <c r="B137" s="117" t="s">
        <v>472</v>
      </c>
      <c r="C137" s="117"/>
      <c r="D137" s="115" t="s">
        <v>14</v>
      </c>
      <c r="E137" s="115" t="s">
        <v>519</v>
      </c>
      <c r="F137" s="115" t="s">
        <v>521</v>
      </c>
      <c r="G137" s="115" t="s">
        <v>678</v>
      </c>
      <c r="H137" s="115" t="s">
        <v>471</v>
      </c>
      <c r="I137" s="114">
        <f t="shared" si="21"/>
        <v>1675000</v>
      </c>
      <c r="J137" s="114">
        <f t="shared" si="21"/>
        <v>1675000</v>
      </c>
      <c r="K137" s="114">
        <f t="shared" si="21"/>
        <v>0</v>
      </c>
      <c r="L137" s="112"/>
    </row>
    <row r="138" spans="1:12" ht="24">
      <c r="A138" s="115"/>
      <c r="B138" s="117" t="s">
        <v>504</v>
      </c>
      <c r="C138" s="117"/>
      <c r="D138" s="115" t="s">
        <v>14</v>
      </c>
      <c r="E138" s="115" t="s">
        <v>519</v>
      </c>
      <c r="F138" s="115" t="s">
        <v>521</v>
      </c>
      <c r="G138" s="115" t="s">
        <v>678</v>
      </c>
      <c r="H138" s="115" t="s">
        <v>468</v>
      </c>
      <c r="I138" s="114">
        <v>1675000</v>
      </c>
      <c r="J138" s="114">
        <v>1675000</v>
      </c>
      <c r="K138" s="113">
        <f>I138-J138</f>
        <v>0</v>
      </c>
      <c r="L138" s="112"/>
    </row>
    <row r="139" spans="1:12" ht="60">
      <c r="A139" s="115"/>
      <c r="B139" s="147" t="s">
        <v>777</v>
      </c>
      <c r="C139" s="121"/>
      <c r="D139" s="118" t="s">
        <v>14</v>
      </c>
      <c r="E139" s="118" t="s">
        <v>519</v>
      </c>
      <c r="F139" s="118" t="s">
        <v>521</v>
      </c>
      <c r="G139" s="118" t="s">
        <v>776</v>
      </c>
      <c r="H139" s="118" t="s">
        <v>463</v>
      </c>
      <c r="I139" s="108">
        <f>I140</f>
        <v>59870</v>
      </c>
      <c r="J139" s="107">
        <f>J140</f>
        <v>59870</v>
      </c>
      <c r="K139" s="107">
        <f>K140</f>
        <v>0</v>
      </c>
      <c r="L139" s="112"/>
    </row>
    <row r="140" spans="1:12" ht="30" customHeight="1">
      <c r="A140" s="115"/>
      <c r="B140" s="117" t="s">
        <v>273</v>
      </c>
      <c r="C140" s="117"/>
      <c r="D140" s="115" t="s">
        <v>14</v>
      </c>
      <c r="E140" s="115" t="s">
        <v>519</v>
      </c>
      <c r="F140" s="115" t="s">
        <v>521</v>
      </c>
      <c r="G140" s="115" t="s">
        <v>776</v>
      </c>
      <c r="H140" s="115" t="s">
        <v>489</v>
      </c>
      <c r="I140" s="114">
        <f>I141</f>
        <v>59870</v>
      </c>
      <c r="J140" s="113">
        <f>J141</f>
        <v>59870</v>
      </c>
      <c r="K140" s="113">
        <f>K141</f>
        <v>0</v>
      </c>
      <c r="L140" s="112"/>
    </row>
    <row r="141" spans="1:12" ht="12.75">
      <c r="A141" s="115"/>
      <c r="B141" s="117" t="s">
        <v>509</v>
      </c>
      <c r="C141" s="117"/>
      <c r="D141" s="115" t="s">
        <v>14</v>
      </c>
      <c r="E141" s="115" t="s">
        <v>519</v>
      </c>
      <c r="F141" s="115" t="s">
        <v>521</v>
      </c>
      <c r="G141" s="115" t="s">
        <v>776</v>
      </c>
      <c r="H141" s="115" t="s">
        <v>488</v>
      </c>
      <c r="I141" s="114">
        <f>I142</f>
        <v>59870</v>
      </c>
      <c r="J141" s="113">
        <f>J142</f>
        <v>59870</v>
      </c>
      <c r="K141" s="113">
        <f>K142</f>
        <v>0</v>
      </c>
      <c r="L141" s="112"/>
    </row>
    <row r="142" spans="1:12" ht="36">
      <c r="A142" s="115"/>
      <c r="B142" s="117" t="s">
        <v>277</v>
      </c>
      <c r="C142" s="117"/>
      <c r="D142" s="115" t="s">
        <v>14</v>
      </c>
      <c r="E142" s="115" t="s">
        <v>519</v>
      </c>
      <c r="F142" s="115" t="s">
        <v>521</v>
      </c>
      <c r="G142" s="115" t="s">
        <v>776</v>
      </c>
      <c r="H142" s="115" t="s">
        <v>486</v>
      </c>
      <c r="I142" s="114">
        <v>59870</v>
      </c>
      <c r="J142" s="113">
        <v>59870</v>
      </c>
      <c r="K142" s="113">
        <f>I142-J142</f>
        <v>0</v>
      </c>
      <c r="L142" s="112"/>
    </row>
    <row r="143" spans="1:12" ht="36">
      <c r="A143" s="115"/>
      <c r="B143" s="147" t="s">
        <v>491</v>
      </c>
      <c r="C143" s="117"/>
      <c r="D143" s="118" t="s">
        <v>14</v>
      </c>
      <c r="E143" s="118" t="s">
        <v>519</v>
      </c>
      <c r="F143" s="118" t="s">
        <v>521</v>
      </c>
      <c r="G143" s="118" t="s">
        <v>748</v>
      </c>
      <c r="H143" s="118" t="s">
        <v>463</v>
      </c>
      <c r="I143" s="108">
        <f>I144</f>
        <v>98977.05</v>
      </c>
      <c r="J143" s="108">
        <f>J144</f>
        <v>98977.05</v>
      </c>
      <c r="K143" s="108">
        <f>K144</f>
        <v>0</v>
      </c>
      <c r="L143" s="112"/>
    </row>
    <row r="144" spans="1:12" ht="15.75" customHeight="1">
      <c r="A144" s="115"/>
      <c r="B144" s="147" t="s">
        <v>747</v>
      </c>
      <c r="C144" s="117"/>
      <c r="D144" s="118" t="s">
        <v>14</v>
      </c>
      <c r="E144" s="118" t="s">
        <v>519</v>
      </c>
      <c r="F144" s="118" t="s">
        <v>521</v>
      </c>
      <c r="G144" s="118" t="s">
        <v>746</v>
      </c>
      <c r="H144" s="118" t="s">
        <v>463</v>
      </c>
      <c r="I144" s="108">
        <f>I145</f>
        <v>98977.05</v>
      </c>
      <c r="J144" s="108">
        <f>J145</f>
        <v>98977.05</v>
      </c>
      <c r="K144" s="108">
        <f>K145</f>
        <v>0</v>
      </c>
      <c r="L144" s="112"/>
    </row>
    <row r="145" spans="1:12" ht="27" customHeight="1">
      <c r="A145" s="115"/>
      <c r="B145" s="117" t="s">
        <v>273</v>
      </c>
      <c r="C145" s="117"/>
      <c r="D145" s="115" t="s">
        <v>14</v>
      </c>
      <c r="E145" s="115" t="s">
        <v>519</v>
      </c>
      <c r="F145" s="115" t="s">
        <v>521</v>
      </c>
      <c r="G145" s="115" t="s">
        <v>746</v>
      </c>
      <c r="H145" s="115" t="s">
        <v>489</v>
      </c>
      <c r="I145" s="114">
        <f>I146</f>
        <v>98977.05</v>
      </c>
      <c r="J145" s="114">
        <f>J146</f>
        <v>98977.05</v>
      </c>
      <c r="K145" s="114">
        <f>K146</f>
        <v>0</v>
      </c>
      <c r="L145" s="112"/>
    </row>
    <row r="146" spans="1:12" ht="12.75">
      <c r="A146" s="115"/>
      <c r="B146" s="117" t="s">
        <v>509</v>
      </c>
      <c r="C146" s="117"/>
      <c r="D146" s="115" t="s">
        <v>14</v>
      </c>
      <c r="E146" s="115" t="s">
        <v>519</v>
      </c>
      <c r="F146" s="115" t="s">
        <v>521</v>
      </c>
      <c r="G146" s="115" t="s">
        <v>746</v>
      </c>
      <c r="H146" s="115" t="s">
        <v>488</v>
      </c>
      <c r="I146" s="114">
        <f>I147</f>
        <v>98977.05</v>
      </c>
      <c r="J146" s="114">
        <f>J147</f>
        <v>98977.05</v>
      </c>
      <c r="K146" s="114">
        <f>K147</f>
        <v>0</v>
      </c>
      <c r="L146" s="112"/>
    </row>
    <row r="147" spans="1:12" ht="36">
      <c r="A147" s="115"/>
      <c r="B147" s="117" t="s">
        <v>277</v>
      </c>
      <c r="C147" s="117"/>
      <c r="D147" s="115" t="s">
        <v>14</v>
      </c>
      <c r="E147" s="115" t="s">
        <v>519</v>
      </c>
      <c r="F147" s="115" t="s">
        <v>521</v>
      </c>
      <c r="G147" s="115" t="s">
        <v>746</v>
      </c>
      <c r="H147" s="115" t="s">
        <v>486</v>
      </c>
      <c r="I147" s="114">
        <v>98977.05</v>
      </c>
      <c r="J147" s="114">
        <v>98977.05</v>
      </c>
      <c r="K147" s="114">
        <f>I147-J147</f>
        <v>0</v>
      </c>
      <c r="L147" s="112"/>
    </row>
    <row r="148" spans="1:12" ht="48">
      <c r="A148" s="115"/>
      <c r="B148" s="147" t="s">
        <v>750</v>
      </c>
      <c r="C148" s="117"/>
      <c r="D148" s="118" t="s">
        <v>14</v>
      </c>
      <c r="E148" s="118" t="s">
        <v>519</v>
      </c>
      <c r="F148" s="118" t="s">
        <v>521</v>
      </c>
      <c r="G148" s="118" t="s">
        <v>752</v>
      </c>
      <c r="H148" s="118" t="s">
        <v>463</v>
      </c>
      <c r="I148" s="108">
        <f>I149+I153</f>
        <v>934300</v>
      </c>
      <c r="J148" s="108">
        <f>J149+J153</f>
        <v>921077.8</v>
      </c>
      <c r="K148" s="108">
        <f>K149+K153</f>
        <v>13222.199999999957</v>
      </c>
      <c r="L148" s="112"/>
    </row>
    <row r="149" spans="1:12" ht="36">
      <c r="A149" s="115"/>
      <c r="B149" s="147" t="s">
        <v>751</v>
      </c>
      <c r="C149" s="117"/>
      <c r="D149" s="118" t="s">
        <v>14</v>
      </c>
      <c r="E149" s="118" t="s">
        <v>519</v>
      </c>
      <c r="F149" s="118" t="s">
        <v>521</v>
      </c>
      <c r="G149" s="118" t="s">
        <v>749</v>
      </c>
      <c r="H149" s="118" t="s">
        <v>463</v>
      </c>
      <c r="I149" s="108">
        <f>I150</f>
        <v>928400</v>
      </c>
      <c r="J149" s="108">
        <f>J150</f>
        <v>915365.17</v>
      </c>
      <c r="K149" s="108">
        <f>K150</f>
        <v>13034.829999999958</v>
      </c>
      <c r="L149" s="112"/>
    </row>
    <row r="150" spans="1:12" ht="24">
      <c r="A150" s="115"/>
      <c r="B150" s="117" t="s">
        <v>97</v>
      </c>
      <c r="C150" s="117"/>
      <c r="D150" s="115" t="s">
        <v>14</v>
      </c>
      <c r="E150" s="115" t="s">
        <v>519</v>
      </c>
      <c r="F150" s="115" t="s">
        <v>521</v>
      </c>
      <c r="G150" s="115" t="s">
        <v>749</v>
      </c>
      <c r="H150" s="115" t="s">
        <v>72</v>
      </c>
      <c r="I150" s="114">
        <f>I151</f>
        <v>928400</v>
      </c>
      <c r="J150" s="114">
        <f>J151</f>
        <v>915365.17</v>
      </c>
      <c r="K150" s="114">
        <f>K151</f>
        <v>13034.829999999958</v>
      </c>
      <c r="L150" s="112"/>
    </row>
    <row r="151" spans="1:12" ht="24">
      <c r="A151" s="115"/>
      <c r="B151" s="117" t="s">
        <v>472</v>
      </c>
      <c r="C151" s="117"/>
      <c r="D151" s="115" t="s">
        <v>14</v>
      </c>
      <c r="E151" s="115" t="s">
        <v>519</v>
      </c>
      <c r="F151" s="115" t="s">
        <v>521</v>
      </c>
      <c r="G151" s="115" t="s">
        <v>749</v>
      </c>
      <c r="H151" s="115" t="s">
        <v>471</v>
      </c>
      <c r="I151" s="114">
        <f>I152</f>
        <v>928400</v>
      </c>
      <c r="J151" s="114">
        <f>J152</f>
        <v>915365.17</v>
      </c>
      <c r="K151" s="114">
        <f>K152</f>
        <v>13034.829999999958</v>
      </c>
      <c r="L151" s="112"/>
    </row>
    <row r="152" spans="1:12" ht="24">
      <c r="A152" s="115"/>
      <c r="B152" s="117" t="s">
        <v>504</v>
      </c>
      <c r="C152" s="117"/>
      <c r="D152" s="115" t="s">
        <v>14</v>
      </c>
      <c r="E152" s="115" t="s">
        <v>519</v>
      </c>
      <c r="F152" s="115" t="s">
        <v>521</v>
      </c>
      <c r="G152" s="115" t="s">
        <v>749</v>
      </c>
      <c r="H152" s="115" t="s">
        <v>468</v>
      </c>
      <c r="I152" s="114">
        <v>928400</v>
      </c>
      <c r="J152" s="114">
        <v>915365.17</v>
      </c>
      <c r="K152" s="114">
        <f>I152-J152</f>
        <v>13034.829999999958</v>
      </c>
      <c r="L152" s="112"/>
    </row>
    <row r="153" spans="1:12" ht="54" customHeight="1">
      <c r="A153" s="115"/>
      <c r="B153" s="147" t="s">
        <v>783</v>
      </c>
      <c r="C153" s="121"/>
      <c r="D153" s="118" t="s">
        <v>14</v>
      </c>
      <c r="E153" s="118" t="s">
        <v>519</v>
      </c>
      <c r="F153" s="118" t="s">
        <v>521</v>
      </c>
      <c r="G153" s="118" t="s">
        <v>782</v>
      </c>
      <c r="H153" s="118" t="s">
        <v>463</v>
      </c>
      <c r="I153" s="108">
        <f aca="true" t="shared" si="22" ref="I153:K155">I154</f>
        <v>5900</v>
      </c>
      <c r="J153" s="107">
        <f t="shared" si="22"/>
        <v>5712.63</v>
      </c>
      <c r="K153" s="107">
        <f t="shared" si="22"/>
        <v>187.3699999999999</v>
      </c>
      <c r="L153" s="112"/>
    </row>
    <row r="154" spans="1:12" ht="27" customHeight="1">
      <c r="A154" s="115"/>
      <c r="B154" s="117" t="s">
        <v>273</v>
      </c>
      <c r="C154" s="117"/>
      <c r="D154" s="115" t="s">
        <v>14</v>
      </c>
      <c r="E154" s="115" t="s">
        <v>519</v>
      </c>
      <c r="F154" s="115" t="s">
        <v>521</v>
      </c>
      <c r="G154" s="115" t="s">
        <v>782</v>
      </c>
      <c r="H154" s="115" t="s">
        <v>489</v>
      </c>
      <c r="I154" s="114">
        <f t="shared" si="22"/>
        <v>5900</v>
      </c>
      <c r="J154" s="113">
        <f t="shared" si="22"/>
        <v>5712.63</v>
      </c>
      <c r="K154" s="113">
        <f t="shared" si="22"/>
        <v>187.3699999999999</v>
      </c>
      <c r="L154" s="112"/>
    </row>
    <row r="155" spans="1:12" ht="12.75">
      <c r="A155" s="115"/>
      <c r="B155" s="117" t="s">
        <v>509</v>
      </c>
      <c r="C155" s="117"/>
      <c r="D155" s="115" t="s">
        <v>14</v>
      </c>
      <c r="E155" s="115" t="s">
        <v>519</v>
      </c>
      <c r="F155" s="115" t="s">
        <v>521</v>
      </c>
      <c r="G155" s="115" t="s">
        <v>782</v>
      </c>
      <c r="H155" s="115" t="s">
        <v>488</v>
      </c>
      <c r="I155" s="114">
        <f t="shared" si="22"/>
        <v>5900</v>
      </c>
      <c r="J155" s="113">
        <f t="shared" si="22"/>
        <v>5712.63</v>
      </c>
      <c r="K155" s="113">
        <f t="shared" si="22"/>
        <v>187.3699999999999</v>
      </c>
      <c r="L155" s="112"/>
    </row>
    <row r="156" spans="1:12" ht="36">
      <c r="A156" s="115"/>
      <c r="B156" s="117" t="s">
        <v>277</v>
      </c>
      <c r="C156" s="117"/>
      <c r="D156" s="115" t="s">
        <v>14</v>
      </c>
      <c r="E156" s="115" t="s">
        <v>519</v>
      </c>
      <c r="F156" s="115" t="s">
        <v>521</v>
      </c>
      <c r="G156" s="115" t="s">
        <v>782</v>
      </c>
      <c r="H156" s="115" t="s">
        <v>486</v>
      </c>
      <c r="I156" s="114">
        <v>5900</v>
      </c>
      <c r="J156" s="114">
        <v>5712.63</v>
      </c>
      <c r="K156" s="114">
        <f>I156-J156</f>
        <v>187.3699999999999</v>
      </c>
      <c r="L156" s="112"/>
    </row>
    <row r="157" spans="1:12" ht="12.75">
      <c r="A157" s="115"/>
      <c r="B157" s="147" t="s">
        <v>249</v>
      </c>
      <c r="C157" s="117"/>
      <c r="D157" s="118" t="s">
        <v>14</v>
      </c>
      <c r="E157" s="118" t="s">
        <v>519</v>
      </c>
      <c r="F157" s="118" t="s">
        <v>518</v>
      </c>
      <c r="G157" s="149" t="s">
        <v>637</v>
      </c>
      <c r="H157" s="118" t="s">
        <v>463</v>
      </c>
      <c r="I157" s="108">
        <f aca="true" t="shared" si="23" ref="I157:I162">I158</f>
        <v>15000</v>
      </c>
      <c r="J157" s="108">
        <f aca="true" t="shared" si="24" ref="J157:J162">J158</f>
        <v>15000</v>
      </c>
      <c r="K157" s="108">
        <f aca="true" t="shared" si="25" ref="K157:K162">K158</f>
        <v>0</v>
      </c>
      <c r="L157" s="112"/>
    </row>
    <row r="158" spans="1:12" ht="24">
      <c r="A158" s="115"/>
      <c r="B158" s="147" t="s">
        <v>467</v>
      </c>
      <c r="C158" s="117"/>
      <c r="D158" s="118" t="s">
        <v>14</v>
      </c>
      <c r="E158" s="118" t="s">
        <v>519</v>
      </c>
      <c r="F158" s="118" t="s">
        <v>518</v>
      </c>
      <c r="G158" s="149" t="s">
        <v>636</v>
      </c>
      <c r="H158" s="118" t="s">
        <v>463</v>
      </c>
      <c r="I158" s="108">
        <f t="shared" si="23"/>
        <v>15000</v>
      </c>
      <c r="J158" s="108">
        <f t="shared" si="24"/>
        <v>15000</v>
      </c>
      <c r="K158" s="108">
        <f t="shared" si="25"/>
        <v>0</v>
      </c>
      <c r="L158" s="112"/>
    </row>
    <row r="159" spans="1:12" ht="12.75">
      <c r="A159" s="115"/>
      <c r="B159" s="147" t="s">
        <v>506</v>
      </c>
      <c r="C159" s="121"/>
      <c r="D159" s="118" t="s">
        <v>14</v>
      </c>
      <c r="E159" s="118" t="s">
        <v>519</v>
      </c>
      <c r="F159" s="118" t="s">
        <v>518</v>
      </c>
      <c r="G159" s="149" t="s">
        <v>651</v>
      </c>
      <c r="H159" s="118" t="s">
        <v>463</v>
      </c>
      <c r="I159" s="108">
        <f t="shared" si="23"/>
        <v>15000</v>
      </c>
      <c r="J159" s="108">
        <f t="shared" si="24"/>
        <v>15000</v>
      </c>
      <c r="K159" s="108">
        <f t="shared" si="25"/>
        <v>0</v>
      </c>
      <c r="L159" s="112"/>
    </row>
    <row r="160" spans="1:12" ht="27.75" customHeight="1">
      <c r="A160" s="115"/>
      <c r="B160" s="147" t="s">
        <v>520</v>
      </c>
      <c r="C160" s="121"/>
      <c r="D160" s="118" t="s">
        <v>14</v>
      </c>
      <c r="E160" s="118" t="s">
        <v>519</v>
      </c>
      <c r="F160" s="118" t="s">
        <v>518</v>
      </c>
      <c r="G160" s="149" t="s">
        <v>680</v>
      </c>
      <c r="H160" s="118" t="s">
        <v>463</v>
      </c>
      <c r="I160" s="108">
        <f t="shared" si="23"/>
        <v>15000</v>
      </c>
      <c r="J160" s="108">
        <f t="shared" si="24"/>
        <v>15000</v>
      </c>
      <c r="K160" s="108">
        <f t="shared" si="25"/>
        <v>0</v>
      </c>
      <c r="L160" s="112"/>
    </row>
    <row r="161" spans="1:12" ht="24">
      <c r="A161" s="115"/>
      <c r="B161" s="117" t="s">
        <v>97</v>
      </c>
      <c r="C161" s="117"/>
      <c r="D161" s="115" t="s">
        <v>14</v>
      </c>
      <c r="E161" s="115" t="s">
        <v>519</v>
      </c>
      <c r="F161" s="115" t="s">
        <v>518</v>
      </c>
      <c r="G161" s="148" t="s">
        <v>680</v>
      </c>
      <c r="H161" s="115" t="s">
        <v>72</v>
      </c>
      <c r="I161" s="114">
        <f t="shared" si="23"/>
        <v>15000</v>
      </c>
      <c r="J161" s="114">
        <f t="shared" si="24"/>
        <v>15000</v>
      </c>
      <c r="K161" s="114">
        <f t="shared" si="25"/>
        <v>0</v>
      </c>
      <c r="L161" s="112"/>
    </row>
    <row r="162" spans="1:12" ht="24">
      <c r="A162" s="115"/>
      <c r="B162" s="117" t="s">
        <v>472</v>
      </c>
      <c r="C162" s="117"/>
      <c r="D162" s="115" t="s">
        <v>14</v>
      </c>
      <c r="E162" s="115" t="s">
        <v>519</v>
      </c>
      <c r="F162" s="115" t="s">
        <v>518</v>
      </c>
      <c r="G162" s="148" t="s">
        <v>680</v>
      </c>
      <c r="H162" s="115" t="s">
        <v>471</v>
      </c>
      <c r="I162" s="114">
        <f t="shared" si="23"/>
        <v>15000</v>
      </c>
      <c r="J162" s="114">
        <f t="shared" si="24"/>
        <v>15000</v>
      </c>
      <c r="K162" s="114">
        <f t="shared" si="25"/>
        <v>0</v>
      </c>
      <c r="L162" s="112"/>
    </row>
    <row r="163" spans="1:12" ht="26.25" customHeight="1">
      <c r="A163" s="115"/>
      <c r="B163" s="117" t="s">
        <v>504</v>
      </c>
      <c r="C163" s="117"/>
      <c r="D163" s="115" t="s">
        <v>14</v>
      </c>
      <c r="E163" s="115" t="s">
        <v>519</v>
      </c>
      <c r="F163" s="115" t="s">
        <v>518</v>
      </c>
      <c r="G163" s="148" t="s">
        <v>680</v>
      </c>
      <c r="H163" s="115" t="s">
        <v>468</v>
      </c>
      <c r="I163" s="114">
        <v>15000</v>
      </c>
      <c r="J163" s="114">
        <v>15000</v>
      </c>
      <c r="K163" s="114">
        <f>I163-J163</f>
        <v>0</v>
      </c>
      <c r="L163" s="112"/>
    </row>
    <row r="164" spans="1:12" ht="12.75">
      <c r="A164" s="115"/>
      <c r="B164" s="121" t="s">
        <v>517</v>
      </c>
      <c r="C164" s="121"/>
      <c r="D164" s="118" t="s">
        <v>14</v>
      </c>
      <c r="E164" s="118" t="s">
        <v>508</v>
      </c>
      <c r="F164" s="118" t="s">
        <v>482</v>
      </c>
      <c r="G164" s="128" t="s">
        <v>637</v>
      </c>
      <c r="H164" s="118" t="s">
        <v>463</v>
      </c>
      <c r="I164" s="108">
        <f>I165+I177+I234</f>
        <v>16069332.1</v>
      </c>
      <c r="J164" s="108">
        <f>J165+J177+J234</f>
        <v>15146424.41</v>
      </c>
      <c r="K164" s="108">
        <f>K165+K177+K234</f>
        <v>922907.6900000009</v>
      </c>
      <c r="L164" s="112"/>
    </row>
    <row r="165" spans="1:12" ht="12.75">
      <c r="A165" s="115"/>
      <c r="B165" s="121" t="s">
        <v>289</v>
      </c>
      <c r="C165" s="121"/>
      <c r="D165" s="118" t="s">
        <v>14</v>
      </c>
      <c r="E165" s="118" t="s">
        <v>508</v>
      </c>
      <c r="F165" s="118" t="s">
        <v>461</v>
      </c>
      <c r="G165" s="128" t="s">
        <v>637</v>
      </c>
      <c r="H165" s="118" t="s">
        <v>463</v>
      </c>
      <c r="I165" s="108">
        <f>I167</f>
        <v>1207400</v>
      </c>
      <c r="J165" s="107">
        <f>J167</f>
        <v>1207281.64</v>
      </c>
      <c r="K165" s="107">
        <f>I165-J165</f>
        <v>118.36000000010245</v>
      </c>
      <c r="L165" s="112"/>
    </row>
    <row r="166" spans="1:12" ht="48">
      <c r="A166" s="115"/>
      <c r="B166" s="121" t="s">
        <v>685</v>
      </c>
      <c r="C166" s="121"/>
      <c r="D166" s="118" t="s">
        <v>14</v>
      </c>
      <c r="E166" s="118" t="s">
        <v>508</v>
      </c>
      <c r="F166" s="118" t="s">
        <v>461</v>
      </c>
      <c r="G166" s="118" t="s">
        <v>686</v>
      </c>
      <c r="H166" s="118" t="s">
        <v>463</v>
      </c>
      <c r="I166" s="108">
        <f>I167</f>
        <v>1207400</v>
      </c>
      <c r="J166" s="108">
        <f>J167</f>
        <v>1207281.64</v>
      </c>
      <c r="K166" s="108">
        <f>K167</f>
        <v>118.36000000004424</v>
      </c>
      <c r="L166" s="112"/>
    </row>
    <row r="167" spans="1:12" ht="24">
      <c r="A167" s="115"/>
      <c r="B167" s="121" t="s">
        <v>683</v>
      </c>
      <c r="C167" s="121"/>
      <c r="D167" s="118" t="s">
        <v>14</v>
      </c>
      <c r="E167" s="118" t="s">
        <v>508</v>
      </c>
      <c r="F167" s="118" t="s">
        <v>461</v>
      </c>
      <c r="G167" s="118" t="s">
        <v>684</v>
      </c>
      <c r="H167" s="118" t="s">
        <v>463</v>
      </c>
      <c r="I167" s="108">
        <f>I168</f>
        <v>1207400</v>
      </c>
      <c r="J167" s="108">
        <f>J168</f>
        <v>1207281.64</v>
      </c>
      <c r="K167" s="108">
        <f>K168</f>
        <v>118.36000000004424</v>
      </c>
      <c r="L167" s="112"/>
    </row>
    <row r="168" spans="1:12" ht="12.75">
      <c r="A168" s="115"/>
      <c r="B168" s="121" t="s">
        <v>506</v>
      </c>
      <c r="C168" s="121"/>
      <c r="D168" s="118" t="s">
        <v>14</v>
      </c>
      <c r="E168" s="118" t="s">
        <v>508</v>
      </c>
      <c r="F168" s="118" t="s">
        <v>461</v>
      </c>
      <c r="G168" s="118" t="s">
        <v>682</v>
      </c>
      <c r="H168" s="118" t="s">
        <v>463</v>
      </c>
      <c r="I168" s="108">
        <f>I169+I173</f>
        <v>1207400</v>
      </c>
      <c r="J168" s="108">
        <f>J169+J173</f>
        <v>1207281.64</v>
      </c>
      <c r="K168" s="108">
        <f>K169+K173</f>
        <v>118.36000000004424</v>
      </c>
      <c r="L168" s="112"/>
    </row>
    <row r="169" spans="1:12" ht="24">
      <c r="A169" s="115"/>
      <c r="B169" s="127" t="s">
        <v>516</v>
      </c>
      <c r="C169" s="121"/>
      <c r="D169" s="118" t="s">
        <v>14</v>
      </c>
      <c r="E169" s="118" t="s">
        <v>508</v>
      </c>
      <c r="F169" s="118" t="s">
        <v>461</v>
      </c>
      <c r="G169" s="118" t="s">
        <v>681</v>
      </c>
      <c r="H169" s="118" t="s">
        <v>463</v>
      </c>
      <c r="I169" s="108">
        <f aca="true" t="shared" si="26" ref="I169:J171">I170</f>
        <v>816800</v>
      </c>
      <c r="J169" s="107">
        <f t="shared" si="26"/>
        <v>816777.96</v>
      </c>
      <c r="K169" s="107">
        <f>I169-J169</f>
        <v>22.040000000037253</v>
      </c>
      <c r="L169" s="112"/>
    </row>
    <row r="170" spans="1:12" ht="24">
      <c r="A170" s="115"/>
      <c r="B170" s="117" t="s">
        <v>97</v>
      </c>
      <c r="C170" s="121"/>
      <c r="D170" s="115" t="s">
        <v>14</v>
      </c>
      <c r="E170" s="115" t="s">
        <v>508</v>
      </c>
      <c r="F170" s="115" t="s">
        <v>461</v>
      </c>
      <c r="G170" s="115" t="s">
        <v>681</v>
      </c>
      <c r="H170" s="115" t="s">
        <v>72</v>
      </c>
      <c r="I170" s="114">
        <f t="shared" si="26"/>
        <v>816800</v>
      </c>
      <c r="J170" s="113">
        <f t="shared" si="26"/>
        <v>816777.96</v>
      </c>
      <c r="K170" s="113">
        <f>I170-J170</f>
        <v>22.040000000037253</v>
      </c>
      <c r="L170" s="112"/>
    </row>
    <row r="171" spans="1:12" ht="24">
      <c r="A171" s="115"/>
      <c r="B171" s="117" t="s">
        <v>472</v>
      </c>
      <c r="C171" s="121"/>
      <c r="D171" s="115" t="s">
        <v>14</v>
      </c>
      <c r="E171" s="115" t="s">
        <v>508</v>
      </c>
      <c r="F171" s="115" t="s">
        <v>461</v>
      </c>
      <c r="G171" s="115" t="s">
        <v>681</v>
      </c>
      <c r="H171" s="115" t="s">
        <v>471</v>
      </c>
      <c r="I171" s="114">
        <f t="shared" si="26"/>
        <v>816800</v>
      </c>
      <c r="J171" s="113">
        <f t="shared" si="26"/>
        <v>816777.96</v>
      </c>
      <c r="K171" s="113">
        <f>I171-J171</f>
        <v>22.040000000037253</v>
      </c>
      <c r="L171" s="112"/>
    </row>
    <row r="172" spans="1:12" ht="24">
      <c r="A172" s="115"/>
      <c r="B172" s="117" t="s">
        <v>504</v>
      </c>
      <c r="C172" s="121"/>
      <c r="D172" s="115" t="s">
        <v>14</v>
      </c>
      <c r="E172" s="115" t="s">
        <v>508</v>
      </c>
      <c r="F172" s="115" t="s">
        <v>461</v>
      </c>
      <c r="G172" s="115" t="s">
        <v>681</v>
      </c>
      <c r="H172" s="115" t="s">
        <v>468</v>
      </c>
      <c r="I172" s="114">
        <v>816800</v>
      </c>
      <c r="J172" s="113">
        <v>816777.96</v>
      </c>
      <c r="K172" s="113">
        <f>I172-J172</f>
        <v>22.040000000037253</v>
      </c>
      <c r="L172" s="112"/>
    </row>
    <row r="173" spans="1:12" ht="12.75">
      <c r="A173" s="115"/>
      <c r="B173" s="121" t="s">
        <v>688</v>
      </c>
      <c r="C173" s="121"/>
      <c r="D173" s="118" t="s">
        <v>14</v>
      </c>
      <c r="E173" s="118" t="s">
        <v>508</v>
      </c>
      <c r="F173" s="118" t="s">
        <v>461</v>
      </c>
      <c r="G173" s="118" t="s">
        <v>687</v>
      </c>
      <c r="H173" s="118" t="s">
        <v>463</v>
      </c>
      <c r="I173" s="108">
        <f aca="true" t="shared" si="27" ref="I173:J175">I174</f>
        <v>390600</v>
      </c>
      <c r="J173" s="107">
        <f t="shared" si="27"/>
        <v>390503.68</v>
      </c>
      <c r="K173" s="107">
        <f>I173-J173</f>
        <v>96.32000000000698</v>
      </c>
      <c r="L173" s="112"/>
    </row>
    <row r="174" spans="1:12" ht="24">
      <c r="A174" s="115"/>
      <c r="B174" s="117" t="s">
        <v>97</v>
      </c>
      <c r="C174" s="121"/>
      <c r="D174" s="115" t="s">
        <v>14</v>
      </c>
      <c r="E174" s="115" t="s">
        <v>508</v>
      </c>
      <c r="F174" s="115" t="s">
        <v>461</v>
      </c>
      <c r="G174" s="115" t="s">
        <v>687</v>
      </c>
      <c r="H174" s="115" t="s">
        <v>72</v>
      </c>
      <c r="I174" s="114">
        <f t="shared" si="27"/>
        <v>390600</v>
      </c>
      <c r="J174" s="113">
        <f t="shared" si="27"/>
        <v>390503.68</v>
      </c>
      <c r="K174" s="113">
        <f>I174-J174</f>
        <v>96.32000000000698</v>
      </c>
      <c r="L174" s="112"/>
    </row>
    <row r="175" spans="1:12" ht="24">
      <c r="A175" s="115"/>
      <c r="B175" s="117" t="s">
        <v>472</v>
      </c>
      <c r="C175" s="121"/>
      <c r="D175" s="115" t="s">
        <v>14</v>
      </c>
      <c r="E175" s="115" t="s">
        <v>508</v>
      </c>
      <c r="F175" s="115" t="s">
        <v>461</v>
      </c>
      <c r="G175" s="115" t="s">
        <v>687</v>
      </c>
      <c r="H175" s="115" t="s">
        <v>471</v>
      </c>
      <c r="I175" s="114">
        <f t="shared" si="27"/>
        <v>390600</v>
      </c>
      <c r="J175" s="113">
        <f t="shared" si="27"/>
        <v>390503.68</v>
      </c>
      <c r="K175" s="113">
        <f>I175-J175</f>
        <v>96.32000000000698</v>
      </c>
      <c r="L175" s="112"/>
    </row>
    <row r="176" spans="1:12" ht="24">
      <c r="A176" s="115"/>
      <c r="B176" s="117" t="s">
        <v>504</v>
      </c>
      <c r="C176" s="121"/>
      <c r="D176" s="115" t="s">
        <v>14</v>
      </c>
      <c r="E176" s="115" t="s">
        <v>508</v>
      </c>
      <c r="F176" s="115" t="s">
        <v>461</v>
      </c>
      <c r="G176" s="115" t="s">
        <v>687</v>
      </c>
      <c r="H176" s="115" t="s">
        <v>468</v>
      </c>
      <c r="I176" s="114">
        <v>390600</v>
      </c>
      <c r="J176" s="113">
        <v>390503.68</v>
      </c>
      <c r="K176" s="113">
        <f>I176-J176</f>
        <v>96.32000000000698</v>
      </c>
      <c r="L176" s="112"/>
    </row>
    <row r="177" spans="1:12" ht="12.75">
      <c r="A177" s="115"/>
      <c r="B177" s="121" t="s">
        <v>295</v>
      </c>
      <c r="C177" s="121"/>
      <c r="D177" s="118" t="s">
        <v>14</v>
      </c>
      <c r="E177" s="118" t="s">
        <v>508</v>
      </c>
      <c r="F177" s="118" t="s">
        <v>477</v>
      </c>
      <c r="G177" s="128" t="s">
        <v>637</v>
      </c>
      <c r="H177" s="118" t="s">
        <v>463</v>
      </c>
      <c r="I177" s="108">
        <f>I178+I228</f>
        <v>8580226.6</v>
      </c>
      <c r="J177" s="108">
        <f>J178+J228</f>
        <v>7695852.03</v>
      </c>
      <c r="K177" s="108">
        <f>K178+K228</f>
        <v>884374.5700000001</v>
      </c>
      <c r="L177" s="112"/>
    </row>
    <row r="178" spans="1:12" ht="63" customHeight="1">
      <c r="A178" s="115"/>
      <c r="B178" s="120" t="s">
        <v>689</v>
      </c>
      <c r="C178" s="121"/>
      <c r="D178" s="118" t="s">
        <v>14</v>
      </c>
      <c r="E178" s="118" t="s">
        <v>508</v>
      </c>
      <c r="F178" s="118" t="s">
        <v>477</v>
      </c>
      <c r="G178" s="118" t="s">
        <v>694</v>
      </c>
      <c r="H178" s="118" t="s">
        <v>463</v>
      </c>
      <c r="I178" s="108">
        <f>I179+I186</f>
        <v>8258426.6</v>
      </c>
      <c r="J178" s="108">
        <f>J179+J186</f>
        <v>7374052.03</v>
      </c>
      <c r="K178" s="108">
        <f>K179+K186</f>
        <v>884374.5700000001</v>
      </c>
      <c r="L178" s="112"/>
    </row>
    <row r="179" spans="1:12" ht="27" customHeight="1">
      <c r="A179" s="115"/>
      <c r="B179" s="120" t="s">
        <v>690</v>
      </c>
      <c r="C179" s="121"/>
      <c r="D179" s="118" t="s">
        <v>14</v>
      </c>
      <c r="E179" s="118" t="s">
        <v>508</v>
      </c>
      <c r="F179" s="118" t="s">
        <v>477</v>
      </c>
      <c r="G179" s="118" t="s">
        <v>696</v>
      </c>
      <c r="H179" s="118" t="s">
        <v>463</v>
      </c>
      <c r="I179" s="108">
        <f>I180</f>
        <v>491700</v>
      </c>
      <c r="J179" s="108">
        <f>J180</f>
        <v>465119.93</v>
      </c>
      <c r="K179" s="108">
        <f>I179-J179</f>
        <v>26580.070000000007</v>
      </c>
      <c r="L179" s="112"/>
    </row>
    <row r="180" spans="1:12" ht="26.25" customHeight="1">
      <c r="A180" s="115"/>
      <c r="B180" s="120" t="s">
        <v>695</v>
      </c>
      <c r="C180" s="120"/>
      <c r="D180" s="118" t="s">
        <v>14</v>
      </c>
      <c r="E180" s="118" t="s">
        <v>508</v>
      </c>
      <c r="F180" s="118" t="s">
        <v>477</v>
      </c>
      <c r="G180" s="118" t="s">
        <v>693</v>
      </c>
      <c r="H180" s="118" t="s">
        <v>463</v>
      </c>
      <c r="I180" s="108">
        <f>I181</f>
        <v>491700</v>
      </c>
      <c r="J180" s="108">
        <f>J181</f>
        <v>465119.93</v>
      </c>
      <c r="K180" s="108">
        <f>I180-J180</f>
        <v>26580.070000000007</v>
      </c>
      <c r="L180" s="112"/>
    </row>
    <row r="181" spans="1:12" ht="12.75">
      <c r="A181" s="115"/>
      <c r="B181" s="121" t="s">
        <v>506</v>
      </c>
      <c r="C181" s="121"/>
      <c r="D181" s="118" t="s">
        <v>14</v>
      </c>
      <c r="E181" s="118" t="s">
        <v>508</v>
      </c>
      <c r="F181" s="118" t="s">
        <v>477</v>
      </c>
      <c r="G181" s="118" t="s">
        <v>692</v>
      </c>
      <c r="H181" s="118" t="s">
        <v>463</v>
      </c>
      <c r="I181" s="108">
        <f>I182</f>
        <v>491700</v>
      </c>
      <c r="J181" s="108">
        <f>J182</f>
        <v>465119.93</v>
      </c>
      <c r="K181" s="108">
        <f>I181-J181</f>
        <v>26580.070000000007</v>
      </c>
      <c r="L181" s="112"/>
    </row>
    <row r="182" spans="1:12" ht="15" customHeight="1">
      <c r="A182" s="115"/>
      <c r="B182" s="147" t="s">
        <v>515</v>
      </c>
      <c r="C182" s="121"/>
      <c r="D182" s="118" t="s">
        <v>14</v>
      </c>
      <c r="E182" s="118" t="s">
        <v>508</v>
      </c>
      <c r="F182" s="118" t="s">
        <v>477</v>
      </c>
      <c r="G182" s="118" t="s">
        <v>691</v>
      </c>
      <c r="H182" s="118" t="s">
        <v>463</v>
      </c>
      <c r="I182" s="108">
        <f>I183</f>
        <v>491700</v>
      </c>
      <c r="J182" s="108">
        <f>J183</f>
        <v>465119.93</v>
      </c>
      <c r="K182" s="108">
        <f>I182-J182</f>
        <v>26580.070000000007</v>
      </c>
      <c r="L182" s="112"/>
    </row>
    <row r="183" spans="1:12" ht="27.75" customHeight="1">
      <c r="A183" s="115"/>
      <c r="B183" s="117" t="s">
        <v>97</v>
      </c>
      <c r="C183" s="121"/>
      <c r="D183" s="115" t="s">
        <v>14</v>
      </c>
      <c r="E183" s="115" t="s">
        <v>508</v>
      </c>
      <c r="F183" s="115" t="s">
        <v>477</v>
      </c>
      <c r="G183" s="115" t="s">
        <v>691</v>
      </c>
      <c r="H183" s="115" t="s">
        <v>72</v>
      </c>
      <c r="I183" s="108">
        <f>I184</f>
        <v>491700</v>
      </c>
      <c r="J183" s="108">
        <f>J184</f>
        <v>465119.93</v>
      </c>
      <c r="K183" s="108">
        <f>I183-J183</f>
        <v>26580.070000000007</v>
      </c>
      <c r="L183" s="112"/>
    </row>
    <row r="184" spans="1:12" ht="29.25" customHeight="1">
      <c r="A184" s="115"/>
      <c r="B184" s="117" t="s">
        <v>472</v>
      </c>
      <c r="C184" s="121"/>
      <c r="D184" s="115" t="s">
        <v>14</v>
      </c>
      <c r="E184" s="115" t="s">
        <v>508</v>
      </c>
      <c r="F184" s="115" t="s">
        <v>477</v>
      </c>
      <c r="G184" s="115" t="s">
        <v>691</v>
      </c>
      <c r="H184" s="115" t="s">
        <v>471</v>
      </c>
      <c r="I184" s="108">
        <f>I185</f>
        <v>491700</v>
      </c>
      <c r="J184" s="108">
        <f>J185</f>
        <v>465119.93</v>
      </c>
      <c r="K184" s="108">
        <f>I184-J184</f>
        <v>26580.070000000007</v>
      </c>
      <c r="L184" s="112"/>
    </row>
    <row r="185" spans="1:12" ht="26.25" customHeight="1">
      <c r="A185" s="115"/>
      <c r="B185" s="117" t="s">
        <v>504</v>
      </c>
      <c r="C185" s="121"/>
      <c r="D185" s="115" t="s">
        <v>14</v>
      </c>
      <c r="E185" s="115" t="s">
        <v>508</v>
      </c>
      <c r="F185" s="115" t="s">
        <v>477</v>
      </c>
      <c r="G185" s="115" t="s">
        <v>691</v>
      </c>
      <c r="H185" s="115" t="s">
        <v>468</v>
      </c>
      <c r="I185" s="114">
        <v>491700</v>
      </c>
      <c r="J185" s="114">
        <v>465119.93</v>
      </c>
      <c r="K185" s="114">
        <f>I185-J185</f>
        <v>26580.070000000007</v>
      </c>
      <c r="L185" s="112"/>
    </row>
    <row r="186" spans="1:12" ht="27" customHeight="1">
      <c r="A186" s="115"/>
      <c r="B186" s="146" t="s">
        <v>697</v>
      </c>
      <c r="C186" s="121"/>
      <c r="D186" s="118" t="s">
        <v>14</v>
      </c>
      <c r="E186" s="118" t="s">
        <v>508</v>
      </c>
      <c r="F186" s="118" t="s">
        <v>477</v>
      </c>
      <c r="G186" s="118" t="s">
        <v>699</v>
      </c>
      <c r="H186" s="118" t="s">
        <v>463</v>
      </c>
      <c r="I186" s="108">
        <f>I187</f>
        <v>7766726.6</v>
      </c>
      <c r="J186" s="108">
        <f>J187</f>
        <v>6908932.100000001</v>
      </c>
      <c r="K186" s="108">
        <f>K187</f>
        <v>857794.5000000001</v>
      </c>
      <c r="L186" s="112"/>
    </row>
    <row r="187" spans="1:12" ht="25.5" customHeight="1">
      <c r="A187" s="115"/>
      <c r="B187" s="146" t="s">
        <v>700</v>
      </c>
      <c r="C187" s="121"/>
      <c r="D187" s="118" t="s">
        <v>14</v>
      </c>
      <c r="E187" s="118" t="s">
        <v>508</v>
      </c>
      <c r="F187" s="118" t="s">
        <v>477</v>
      </c>
      <c r="G187" s="118" t="s">
        <v>701</v>
      </c>
      <c r="H187" s="118" t="s">
        <v>463</v>
      </c>
      <c r="I187" s="108">
        <f>I188+I197+I210+I215</f>
        <v>7766726.6</v>
      </c>
      <c r="J187" s="108">
        <f>J188+J197+J210+J215</f>
        <v>6908932.100000001</v>
      </c>
      <c r="K187" s="108">
        <f>K188+K197+K210+K215</f>
        <v>857794.5000000001</v>
      </c>
      <c r="L187" s="112"/>
    </row>
    <row r="188" spans="1:12" ht="12.75">
      <c r="A188" s="115"/>
      <c r="B188" s="145" t="s">
        <v>506</v>
      </c>
      <c r="C188" s="144"/>
      <c r="D188" s="118" t="s">
        <v>14</v>
      </c>
      <c r="E188" s="118" t="s">
        <v>508</v>
      </c>
      <c r="F188" s="118" t="s">
        <v>477</v>
      </c>
      <c r="G188" s="118" t="s">
        <v>702</v>
      </c>
      <c r="H188" s="118" t="s">
        <v>463</v>
      </c>
      <c r="I188" s="108">
        <f>I189+I193</f>
        <v>1951400</v>
      </c>
      <c r="J188" s="108">
        <f>J189+J193</f>
        <v>1093763.65</v>
      </c>
      <c r="K188" s="108">
        <f>K189+K193</f>
        <v>857636.35</v>
      </c>
      <c r="L188" s="112"/>
    </row>
    <row r="189" spans="1:12" ht="24">
      <c r="A189" s="115"/>
      <c r="B189" s="121" t="s">
        <v>797</v>
      </c>
      <c r="C189" s="121"/>
      <c r="D189" s="118" t="s">
        <v>14</v>
      </c>
      <c r="E189" s="118" t="s">
        <v>508</v>
      </c>
      <c r="F189" s="118" t="s">
        <v>477</v>
      </c>
      <c r="G189" s="118" t="s">
        <v>796</v>
      </c>
      <c r="H189" s="118" t="s">
        <v>463</v>
      </c>
      <c r="I189" s="108">
        <f>I190</f>
        <v>47500</v>
      </c>
      <c r="J189" s="108">
        <f>J190</f>
        <v>47500</v>
      </c>
      <c r="K189" s="108">
        <f>K190</f>
        <v>0</v>
      </c>
      <c r="L189" s="112"/>
    </row>
    <row r="190" spans="1:12" ht="24">
      <c r="A190" s="115"/>
      <c r="B190" s="117" t="s">
        <v>97</v>
      </c>
      <c r="C190" s="121"/>
      <c r="D190" s="115" t="s">
        <v>14</v>
      </c>
      <c r="E190" s="115" t="s">
        <v>508</v>
      </c>
      <c r="F190" s="115" t="s">
        <v>477</v>
      </c>
      <c r="G190" s="115" t="s">
        <v>796</v>
      </c>
      <c r="H190" s="115" t="s">
        <v>72</v>
      </c>
      <c r="I190" s="114">
        <f>I191</f>
        <v>47500</v>
      </c>
      <c r="J190" s="114">
        <f>J191</f>
        <v>47500</v>
      </c>
      <c r="K190" s="114">
        <f>K191</f>
        <v>0</v>
      </c>
      <c r="L190" s="112"/>
    </row>
    <row r="191" spans="1:12" ht="24">
      <c r="A191" s="115"/>
      <c r="B191" s="117" t="s">
        <v>472</v>
      </c>
      <c r="C191" s="121"/>
      <c r="D191" s="115" t="s">
        <v>14</v>
      </c>
      <c r="E191" s="115" t="s">
        <v>508</v>
      </c>
      <c r="F191" s="115" t="s">
        <v>477</v>
      </c>
      <c r="G191" s="115" t="s">
        <v>796</v>
      </c>
      <c r="H191" s="115" t="s">
        <v>471</v>
      </c>
      <c r="I191" s="114">
        <f>I192</f>
        <v>47500</v>
      </c>
      <c r="J191" s="114">
        <f>J192</f>
        <v>47500</v>
      </c>
      <c r="K191" s="114">
        <f>K192</f>
        <v>0</v>
      </c>
      <c r="L191" s="112"/>
    </row>
    <row r="192" spans="1:12" ht="24">
      <c r="A192" s="115"/>
      <c r="B192" s="117" t="s">
        <v>504</v>
      </c>
      <c r="C192" s="121"/>
      <c r="D192" s="115" t="s">
        <v>14</v>
      </c>
      <c r="E192" s="115" t="s">
        <v>508</v>
      </c>
      <c r="F192" s="115" t="s">
        <v>477</v>
      </c>
      <c r="G192" s="115" t="s">
        <v>796</v>
      </c>
      <c r="H192" s="115" t="s">
        <v>468</v>
      </c>
      <c r="I192" s="114">
        <v>47500</v>
      </c>
      <c r="J192" s="114">
        <v>47500</v>
      </c>
      <c r="K192" s="114">
        <f>I192-J192</f>
        <v>0</v>
      </c>
      <c r="L192" s="112"/>
    </row>
    <row r="193" spans="1:12" ht="12.75">
      <c r="A193" s="115"/>
      <c r="B193" s="145" t="s">
        <v>515</v>
      </c>
      <c r="C193" s="144"/>
      <c r="D193" s="118" t="s">
        <v>14</v>
      </c>
      <c r="E193" s="118" t="s">
        <v>508</v>
      </c>
      <c r="F193" s="118" t="s">
        <v>477</v>
      </c>
      <c r="G193" s="118" t="s">
        <v>698</v>
      </c>
      <c r="H193" s="118" t="s">
        <v>463</v>
      </c>
      <c r="I193" s="108">
        <f>I195</f>
        <v>1903900</v>
      </c>
      <c r="J193" s="107">
        <f>J195</f>
        <v>1046263.65</v>
      </c>
      <c r="K193" s="107">
        <f>I193-J193</f>
        <v>857636.35</v>
      </c>
      <c r="L193" s="112"/>
    </row>
    <row r="194" spans="1:12" ht="24">
      <c r="A194" s="115"/>
      <c r="B194" s="126" t="s">
        <v>97</v>
      </c>
      <c r="C194" s="117"/>
      <c r="D194" s="115" t="s">
        <v>14</v>
      </c>
      <c r="E194" s="115" t="s">
        <v>508</v>
      </c>
      <c r="F194" s="115" t="s">
        <v>477</v>
      </c>
      <c r="G194" s="115" t="s">
        <v>698</v>
      </c>
      <c r="H194" s="115" t="s">
        <v>72</v>
      </c>
      <c r="I194" s="114">
        <f>I195</f>
        <v>1903900</v>
      </c>
      <c r="J194" s="113">
        <f>J195</f>
        <v>1046263.65</v>
      </c>
      <c r="K194" s="113">
        <f>I194-J194</f>
        <v>857636.35</v>
      </c>
      <c r="L194" s="112"/>
    </row>
    <row r="195" spans="1:12" ht="24">
      <c r="A195" s="115"/>
      <c r="B195" s="126" t="s">
        <v>472</v>
      </c>
      <c r="C195" s="117"/>
      <c r="D195" s="115" t="s">
        <v>14</v>
      </c>
      <c r="E195" s="115" t="s">
        <v>508</v>
      </c>
      <c r="F195" s="115" t="s">
        <v>477</v>
      </c>
      <c r="G195" s="115" t="s">
        <v>698</v>
      </c>
      <c r="H195" s="115" t="s">
        <v>471</v>
      </c>
      <c r="I195" s="114">
        <f>I196</f>
        <v>1903900</v>
      </c>
      <c r="J195" s="114">
        <f>J196</f>
        <v>1046263.65</v>
      </c>
      <c r="K195" s="114">
        <f>K196</f>
        <v>857636.35</v>
      </c>
      <c r="L195" s="112"/>
    </row>
    <row r="196" spans="1:12" ht="27.75" customHeight="1">
      <c r="A196" s="115"/>
      <c r="B196" s="117" t="s">
        <v>504</v>
      </c>
      <c r="C196" s="117"/>
      <c r="D196" s="115" t="s">
        <v>14</v>
      </c>
      <c r="E196" s="115" t="s">
        <v>508</v>
      </c>
      <c r="F196" s="115" t="s">
        <v>477</v>
      </c>
      <c r="G196" s="115" t="s">
        <v>698</v>
      </c>
      <c r="H196" s="115" t="s">
        <v>468</v>
      </c>
      <c r="I196" s="114">
        <v>1903900</v>
      </c>
      <c r="J196" s="114">
        <v>1046263.65</v>
      </c>
      <c r="K196" s="114">
        <f>I196-J196</f>
        <v>857636.35</v>
      </c>
      <c r="L196" s="112"/>
    </row>
    <row r="197" spans="1:12" ht="36">
      <c r="A197" s="115"/>
      <c r="B197" s="121" t="s">
        <v>773</v>
      </c>
      <c r="C197" s="121"/>
      <c r="D197" s="118" t="s">
        <v>14</v>
      </c>
      <c r="E197" s="118" t="s">
        <v>508</v>
      </c>
      <c r="F197" s="118" t="s">
        <v>477</v>
      </c>
      <c r="G197" s="118" t="s">
        <v>774</v>
      </c>
      <c r="H197" s="118" t="s">
        <v>463</v>
      </c>
      <c r="I197" s="108">
        <f>I198+I202+I206</f>
        <v>3974125</v>
      </c>
      <c r="J197" s="108">
        <f>J198+J202+J206</f>
        <v>3974125</v>
      </c>
      <c r="K197" s="108">
        <f>K198+K202+K206</f>
        <v>0</v>
      </c>
      <c r="L197" s="112"/>
    </row>
    <row r="198" spans="1:12" ht="60">
      <c r="A198" s="115"/>
      <c r="B198" s="121" t="s">
        <v>772</v>
      </c>
      <c r="C198" s="121"/>
      <c r="D198" s="118" t="s">
        <v>14</v>
      </c>
      <c r="E198" s="118" t="s">
        <v>508</v>
      </c>
      <c r="F198" s="118" t="s">
        <v>477</v>
      </c>
      <c r="G198" s="118" t="s">
        <v>771</v>
      </c>
      <c r="H198" s="118" t="s">
        <v>463</v>
      </c>
      <c r="I198" s="108">
        <f aca="true" t="shared" si="28" ref="I198:K200">I199</f>
        <v>1412500</v>
      </c>
      <c r="J198" s="108">
        <f t="shared" si="28"/>
        <v>1412500</v>
      </c>
      <c r="K198" s="108">
        <f t="shared" si="28"/>
        <v>0</v>
      </c>
      <c r="L198" s="112"/>
    </row>
    <row r="199" spans="1:12" ht="30" customHeight="1">
      <c r="A199" s="115"/>
      <c r="B199" s="117" t="s">
        <v>273</v>
      </c>
      <c r="C199" s="121"/>
      <c r="D199" s="115" t="s">
        <v>14</v>
      </c>
      <c r="E199" s="115" t="s">
        <v>508</v>
      </c>
      <c r="F199" s="115" t="s">
        <v>477</v>
      </c>
      <c r="G199" s="115" t="s">
        <v>771</v>
      </c>
      <c r="H199" s="115" t="s">
        <v>489</v>
      </c>
      <c r="I199" s="114">
        <f t="shared" si="28"/>
        <v>1412500</v>
      </c>
      <c r="J199" s="114">
        <f t="shared" si="28"/>
        <v>1412500</v>
      </c>
      <c r="K199" s="114">
        <f t="shared" si="28"/>
        <v>0</v>
      </c>
      <c r="L199" s="112"/>
    </row>
    <row r="200" spans="1:12" ht="12.75">
      <c r="A200" s="115"/>
      <c r="B200" s="117" t="s">
        <v>509</v>
      </c>
      <c r="C200" s="121"/>
      <c r="D200" s="115" t="s">
        <v>14</v>
      </c>
      <c r="E200" s="115" t="s">
        <v>508</v>
      </c>
      <c r="F200" s="115" t="s">
        <v>477</v>
      </c>
      <c r="G200" s="115" t="s">
        <v>771</v>
      </c>
      <c r="H200" s="115" t="s">
        <v>488</v>
      </c>
      <c r="I200" s="114">
        <f t="shared" si="28"/>
        <v>1412500</v>
      </c>
      <c r="J200" s="114">
        <f t="shared" si="28"/>
        <v>1412500</v>
      </c>
      <c r="K200" s="114">
        <f t="shared" si="28"/>
        <v>0</v>
      </c>
      <c r="L200" s="112"/>
    </row>
    <row r="201" spans="1:12" ht="36">
      <c r="A201" s="115"/>
      <c r="B201" s="117" t="s">
        <v>277</v>
      </c>
      <c r="C201" s="121"/>
      <c r="D201" s="115" t="s">
        <v>14</v>
      </c>
      <c r="E201" s="115" t="s">
        <v>508</v>
      </c>
      <c r="F201" s="115" t="s">
        <v>477</v>
      </c>
      <c r="G201" s="115" t="s">
        <v>771</v>
      </c>
      <c r="H201" s="115" t="s">
        <v>486</v>
      </c>
      <c r="I201" s="114">
        <v>1412500</v>
      </c>
      <c r="J201" s="114">
        <v>1412500</v>
      </c>
      <c r="K201" s="114">
        <f>I201-J201</f>
        <v>0</v>
      </c>
      <c r="L201" s="112"/>
    </row>
    <row r="202" spans="1:12" ht="24">
      <c r="A202" s="115"/>
      <c r="B202" s="147" t="s">
        <v>812</v>
      </c>
      <c r="C202" s="121"/>
      <c r="D202" s="118" t="s">
        <v>14</v>
      </c>
      <c r="E202" s="118" t="s">
        <v>508</v>
      </c>
      <c r="F202" s="118" t="s">
        <v>477</v>
      </c>
      <c r="G202" s="118" t="s">
        <v>811</v>
      </c>
      <c r="H202" s="118" t="s">
        <v>463</v>
      </c>
      <c r="I202" s="108">
        <f>I203</f>
        <v>2501765</v>
      </c>
      <c r="J202" s="108">
        <f>J203</f>
        <v>2501765</v>
      </c>
      <c r="K202" s="108">
        <f>K203</f>
        <v>0</v>
      </c>
      <c r="L202" s="112"/>
    </row>
    <row r="203" spans="1:12" ht="24">
      <c r="A203" s="115"/>
      <c r="B203" s="126" t="s">
        <v>97</v>
      </c>
      <c r="C203" s="121"/>
      <c r="D203" s="115" t="s">
        <v>14</v>
      </c>
      <c r="E203" s="115" t="s">
        <v>508</v>
      </c>
      <c r="F203" s="115" t="s">
        <v>477</v>
      </c>
      <c r="G203" s="115" t="s">
        <v>811</v>
      </c>
      <c r="H203" s="115" t="s">
        <v>72</v>
      </c>
      <c r="I203" s="114">
        <f>I204</f>
        <v>2501765</v>
      </c>
      <c r="J203" s="114">
        <f>J204</f>
        <v>2501765</v>
      </c>
      <c r="K203" s="114">
        <f>K204</f>
        <v>0</v>
      </c>
      <c r="L203" s="112"/>
    </row>
    <row r="204" spans="1:12" ht="24">
      <c r="A204" s="115"/>
      <c r="B204" s="126" t="s">
        <v>472</v>
      </c>
      <c r="C204" s="121"/>
      <c r="D204" s="115" t="s">
        <v>14</v>
      </c>
      <c r="E204" s="115" t="s">
        <v>508</v>
      </c>
      <c r="F204" s="115" t="s">
        <v>477</v>
      </c>
      <c r="G204" s="115" t="s">
        <v>811</v>
      </c>
      <c r="H204" s="115" t="s">
        <v>471</v>
      </c>
      <c r="I204" s="114">
        <f>I205</f>
        <v>2501765</v>
      </c>
      <c r="J204" s="114">
        <f>J205</f>
        <v>2501765</v>
      </c>
      <c r="K204" s="114">
        <f>K205</f>
        <v>0</v>
      </c>
      <c r="L204" s="112"/>
    </row>
    <row r="205" spans="1:12" ht="24">
      <c r="A205" s="115"/>
      <c r="B205" s="126" t="s">
        <v>259</v>
      </c>
      <c r="C205" s="121"/>
      <c r="D205" s="115" t="s">
        <v>14</v>
      </c>
      <c r="E205" s="115" t="s">
        <v>508</v>
      </c>
      <c r="F205" s="115" t="s">
        <v>477</v>
      </c>
      <c r="G205" s="115" t="s">
        <v>811</v>
      </c>
      <c r="H205" s="115" t="s">
        <v>503</v>
      </c>
      <c r="I205" s="114">
        <v>2501765</v>
      </c>
      <c r="J205" s="114">
        <v>2501765</v>
      </c>
      <c r="K205" s="114">
        <f>I205-J205</f>
        <v>0</v>
      </c>
      <c r="L205" s="112"/>
    </row>
    <row r="206" spans="1:12" ht="60">
      <c r="A206" s="115"/>
      <c r="B206" s="147" t="s">
        <v>777</v>
      </c>
      <c r="C206" s="121"/>
      <c r="D206" s="141" t="s">
        <v>14</v>
      </c>
      <c r="E206" s="141" t="s">
        <v>508</v>
      </c>
      <c r="F206" s="141" t="s">
        <v>477</v>
      </c>
      <c r="G206" s="118" t="s">
        <v>778</v>
      </c>
      <c r="H206" s="141" t="s">
        <v>463</v>
      </c>
      <c r="I206" s="108">
        <f>I207</f>
        <v>59860</v>
      </c>
      <c r="J206" s="107">
        <f>J207</f>
        <v>59860</v>
      </c>
      <c r="K206" s="107">
        <f>K207</f>
        <v>0</v>
      </c>
      <c r="L206" s="112"/>
    </row>
    <row r="207" spans="1:12" ht="36">
      <c r="A207" s="115"/>
      <c r="B207" s="117" t="s">
        <v>273</v>
      </c>
      <c r="C207" s="121"/>
      <c r="D207" s="140" t="s">
        <v>14</v>
      </c>
      <c r="E207" s="140" t="s">
        <v>508</v>
      </c>
      <c r="F207" s="140" t="s">
        <v>477</v>
      </c>
      <c r="G207" s="115" t="s">
        <v>778</v>
      </c>
      <c r="H207" s="140" t="s">
        <v>489</v>
      </c>
      <c r="I207" s="114">
        <f>I208</f>
        <v>59860</v>
      </c>
      <c r="J207" s="113">
        <f>J208</f>
        <v>59860</v>
      </c>
      <c r="K207" s="113">
        <f>K208</f>
        <v>0</v>
      </c>
      <c r="L207" s="112"/>
    </row>
    <row r="208" spans="1:12" ht="12.75">
      <c r="A208" s="115"/>
      <c r="B208" s="117" t="s">
        <v>509</v>
      </c>
      <c r="C208" s="121"/>
      <c r="D208" s="140" t="s">
        <v>14</v>
      </c>
      <c r="E208" s="140" t="s">
        <v>508</v>
      </c>
      <c r="F208" s="140" t="s">
        <v>477</v>
      </c>
      <c r="G208" s="115" t="s">
        <v>778</v>
      </c>
      <c r="H208" s="140" t="s">
        <v>488</v>
      </c>
      <c r="I208" s="114">
        <f>I209</f>
        <v>59860</v>
      </c>
      <c r="J208" s="113">
        <f>J209</f>
        <v>59860</v>
      </c>
      <c r="K208" s="113">
        <f>K209</f>
        <v>0</v>
      </c>
      <c r="L208" s="112"/>
    </row>
    <row r="209" spans="1:12" ht="36">
      <c r="A209" s="115"/>
      <c r="B209" s="117" t="s">
        <v>277</v>
      </c>
      <c r="C209" s="121"/>
      <c r="D209" s="140" t="s">
        <v>14</v>
      </c>
      <c r="E209" s="140" t="s">
        <v>508</v>
      </c>
      <c r="F209" s="140" t="s">
        <v>477</v>
      </c>
      <c r="G209" s="115" t="s">
        <v>778</v>
      </c>
      <c r="H209" s="140" t="s">
        <v>486</v>
      </c>
      <c r="I209" s="114">
        <v>59860</v>
      </c>
      <c r="J209" s="113">
        <v>59860</v>
      </c>
      <c r="K209" s="113">
        <f>I209-J209</f>
        <v>0</v>
      </c>
      <c r="L209" s="112"/>
    </row>
    <row r="210" spans="1:12" ht="36">
      <c r="A210" s="115"/>
      <c r="B210" s="136" t="s">
        <v>491</v>
      </c>
      <c r="C210" s="136"/>
      <c r="D210" s="141" t="s">
        <v>14</v>
      </c>
      <c r="E210" s="141" t="s">
        <v>508</v>
      </c>
      <c r="F210" s="141" t="s">
        <v>477</v>
      </c>
      <c r="G210" s="118" t="s">
        <v>705</v>
      </c>
      <c r="H210" s="141" t="s">
        <v>463</v>
      </c>
      <c r="I210" s="143">
        <f>I212</f>
        <v>1456751.6</v>
      </c>
      <c r="J210" s="143">
        <f>J212</f>
        <v>1456713.45</v>
      </c>
      <c r="K210" s="143">
        <f>K212</f>
        <v>38.1500000001397</v>
      </c>
      <c r="L210" s="112"/>
    </row>
    <row r="211" spans="1:12" ht="12.75">
      <c r="A211" s="115"/>
      <c r="B211" s="136" t="s">
        <v>704</v>
      </c>
      <c r="C211" s="136"/>
      <c r="D211" s="141" t="s">
        <v>14</v>
      </c>
      <c r="E211" s="141" t="s">
        <v>508</v>
      </c>
      <c r="F211" s="141" t="s">
        <v>477</v>
      </c>
      <c r="G211" s="118" t="s">
        <v>703</v>
      </c>
      <c r="H211" s="141" t="s">
        <v>463</v>
      </c>
      <c r="I211" s="143">
        <f aca="true" t="shared" si="29" ref="I211:K213">I212</f>
        <v>1456751.6</v>
      </c>
      <c r="J211" s="143">
        <f t="shared" si="29"/>
        <v>1456713.45</v>
      </c>
      <c r="K211" s="143">
        <f t="shared" si="29"/>
        <v>38.1500000001397</v>
      </c>
      <c r="L211" s="112"/>
    </row>
    <row r="212" spans="1:12" ht="27.75" customHeight="1">
      <c r="A212" s="115"/>
      <c r="B212" s="117" t="s">
        <v>273</v>
      </c>
      <c r="C212" s="136"/>
      <c r="D212" s="140" t="s">
        <v>14</v>
      </c>
      <c r="E212" s="140" t="s">
        <v>508</v>
      </c>
      <c r="F212" s="140" t="s">
        <v>477</v>
      </c>
      <c r="G212" s="115" t="s">
        <v>703</v>
      </c>
      <c r="H212" s="140" t="s">
        <v>489</v>
      </c>
      <c r="I212" s="142">
        <f t="shared" si="29"/>
        <v>1456751.6</v>
      </c>
      <c r="J212" s="142">
        <f t="shared" si="29"/>
        <v>1456713.45</v>
      </c>
      <c r="K212" s="142">
        <f t="shared" si="29"/>
        <v>38.1500000001397</v>
      </c>
      <c r="L212" s="112"/>
    </row>
    <row r="213" spans="1:12" ht="12.75">
      <c r="A213" s="115"/>
      <c r="B213" s="117" t="s">
        <v>509</v>
      </c>
      <c r="C213" s="136"/>
      <c r="D213" s="140" t="s">
        <v>14</v>
      </c>
      <c r="E213" s="140" t="s">
        <v>508</v>
      </c>
      <c r="F213" s="140" t="s">
        <v>477</v>
      </c>
      <c r="G213" s="115" t="s">
        <v>703</v>
      </c>
      <c r="H213" s="140" t="s">
        <v>488</v>
      </c>
      <c r="I213" s="142">
        <f t="shared" si="29"/>
        <v>1456751.6</v>
      </c>
      <c r="J213" s="142">
        <f t="shared" si="29"/>
        <v>1456713.45</v>
      </c>
      <c r="K213" s="142">
        <f t="shared" si="29"/>
        <v>38.1500000001397</v>
      </c>
      <c r="L213" s="112"/>
    </row>
    <row r="214" spans="1:12" ht="36">
      <c r="A214" s="115"/>
      <c r="B214" s="117" t="s">
        <v>277</v>
      </c>
      <c r="C214" s="136"/>
      <c r="D214" s="140" t="s">
        <v>14</v>
      </c>
      <c r="E214" s="140" t="s">
        <v>508</v>
      </c>
      <c r="F214" s="140" t="s">
        <v>477</v>
      </c>
      <c r="G214" s="115" t="s">
        <v>703</v>
      </c>
      <c r="H214" s="140" t="s">
        <v>486</v>
      </c>
      <c r="I214" s="142">
        <v>1456751.6</v>
      </c>
      <c r="J214" s="142">
        <v>1456713.45</v>
      </c>
      <c r="K214" s="142">
        <f>I214-J214</f>
        <v>38.1500000001397</v>
      </c>
      <c r="L214" s="112"/>
    </row>
    <row r="215" spans="1:12" ht="48">
      <c r="A215" s="115"/>
      <c r="B215" s="121" t="s">
        <v>760</v>
      </c>
      <c r="C215" s="136"/>
      <c r="D215" s="141" t="s">
        <v>14</v>
      </c>
      <c r="E215" s="141" t="s">
        <v>508</v>
      </c>
      <c r="F215" s="141" t="s">
        <v>477</v>
      </c>
      <c r="G215" s="118" t="s">
        <v>761</v>
      </c>
      <c r="H215" s="141" t="s">
        <v>463</v>
      </c>
      <c r="I215" s="143">
        <f>I216+I220+I224</f>
        <v>384450</v>
      </c>
      <c r="J215" s="143">
        <f>J216+J220+J224</f>
        <v>384330</v>
      </c>
      <c r="K215" s="143">
        <f>I215-J215</f>
        <v>120</v>
      </c>
      <c r="L215" s="112"/>
    </row>
    <row r="216" spans="1:12" ht="39" customHeight="1">
      <c r="A216" s="115"/>
      <c r="B216" s="121" t="s">
        <v>759</v>
      </c>
      <c r="C216" s="136"/>
      <c r="D216" s="141" t="s">
        <v>14</v>
      </c>
      <c r="E216" s="141" t="s">
        <v>508</v>
      </c>
      <c r="F216" s="141" t="s">
        <v>477</v>
      </c>
      <c r="G216" s="118" t="s">
        <v>758</v>
      </c>
      <c r="H216" s="141" t="s">
        <v>463</v>
      </c>
      <c r="I216" s="143">
        <f>I217</f>
        <v>100350</v>
      </c>
      <c r="J216" s="143">
        <f>J217</f>
        <v>100350</v>
      </c>
      <c r="K216" s="143">
        <f>K217</f>
        <v>0</v>
      </c>
      <c r="L216" s="112"/>
    </row>
    <row r="217" spans="1:12" ht="27" customHeight="1">
      <c r="A217" s="115"/>
      <c r="B217" s="117" t="s">
        <v>273</v>
      </c>
      <c r="C217" s="136"/>
      <c r="D217" s="140" t="s">
        <v>14</v>
      </c>
      <c r="E217" s="140" t="s">
        <v>508</v>
      </c>
      <c r="F217" s="140" t="s">
        <v>477</v>
      </c>
      <c r="G217" s="115" t="s">
        <v>758</v>
      </c>
      <c r="H217" s="140" t="s">
        <v>489</v>
      </c>
      <c r="I217" s="142">
        <f>I218</f>
        <v>100350</v>
      </c>
      <c r="J217" s="142">
        <f>J218</f>
        <v>100350</v>
      </c>
      <c r="K217" s="142">
        <f>K218</f>
        <v>0</v>
      </c>
      <c r="L217" s="112"/>
    </row>
    <row r="218" spans="1:12" ht="12.75">
      <c r="A218" s="115"/>
      <c r="B218" s="117" t="s">
        <v>509</v>
      </c>
      <c r="C218" s="136"/>
      <c r="D218" s="140" t="s">
        <v>14</v>
      </c>
      <c r="E218" s="140" t="s">
        <v>508</v>
      </c>
      <c r="F218" s="140" t="s">
        <v>477</v>
      </c>
      <c r="G218" s="115" t="s">
        <v>758</v>
      </c>
      <c r="H218" s="140" t="s">
        <v>488</v>
      </c>
      <c r="I218" s="142">
        <f>I219</f>
        <v>100350</v>
      </c>
      <c r="J218" s="142">
        <f>J219</f>
        <v>100350</v>
      </c>
      <c r="K218" s="142">
        <f>K219</f>
        <v>0</v>
      </c>
      <c r="L218" s="112"/>
    </row>
    <row r="219" spans="1:12" ht="39" customHeight="1">
      <c r="A219" s="115"/>
      <c r="B219" s="117" t="s">
        <v>277</v>
      </c>
      <c r="C219" s="136"/>
      <c r="D219" s="140" t="s">
        <v>14</v>
      </c>
      <c r="E219" s="140" t="s">
        <v>508</v>
      </c>
      <c r="F219" s="140" t="s">
        <v>477</v>
      </c>
      <c r="G219" s="115" t="s">
        <v>758</v>
      </c>
      <c r="H219" s="140" t="s">
        <v>486</v>
      </c>
      <c r="I219" s="142">
        <v>100350</v>
      </c>
      <c r="J219" s="142">
        <v>100350</v>
      </c>
      <c r="K219" s="142">
        <f>I219-J219</f>
        <v>0</v>
      </c>
      <c r="L219" s="112"/>
    </row>
    <row r="220" spans="1:12" ht="36">
      <c r="A220" s="115"/>
      <c r="B220" s="121" t="s">
        <v>892</v>
      </c>
      <c r="C220" s="136"/>
      <c r="D220" s="141" t="s">
        <v>14</v>
      </c>
      <c r="E220" s="141" t="s">
        <v>508</v>
      </c>
      <c r="F220" s="141" t="s">
        <v>477</v>
      </c>
      <c r="G220" s="118" t="s">
        <v>891</v>
      </c>
      <c r="H220" s="141" t="s">
        <v>463</v>
      </c>
      <c r="I220" s="143">
        <f>I221</f>
        <v>278000</v>
      </c>
      <c r="J220" s="143">
        <f>J221</f>
        <v>277973.98</v>
      </c>
      <c r="K220" s="143">
        <f>I220-J220</f>
        <v>26.020000000018626</v>
      </c>
      <c r="L220" s="112"/>
    </row>
    <row r="221" spans="1:12" ht="24">
      <c r="A221" s="115"/>
      <c r="B221" s="126" t="s">
        <v>97</v>
      </c>
      <c r="C221" s="136"/>
      <c r="D221" s="140" t="s">
        <v>14</v>
      </c>
      <c r="E221" s="140" t="s">
        <v>508</v>
      </c>
      <c r="F221" s="140" t="s">
        <v>477</v>
      </c>
      <c r="G221" s="115" t="s">
        <v>891</v>
      </c>
      <c r="H221" s="140" t="s">
        <v>72</v>
      </c>
      <c r="I221" s="142">
        <f>I222</f>
        <v>278000</v>
      </c>
      <c r="J221" s="142">
        <f>J222</f>
        <v>277973.98</v>
      </c>
      <c r="K221" s="142">
        <f>I221-J221</f>
        <v>26.020000000018626</v>
      </c>
      <c r="L221" s="112"/>
    </row>
    <row r="222" spans="1:12" ht="24">
      <c r="A222" s="115"/>
      <c r="B222" s="126" t="s">
        <v>472</v>
      </c>
      <c r="C222" s="136"/>
      <c r="D222" s="140" t="s">
        <v>14</v>
      </c>
      <c r="E222" s="140" t="s">
        <v>508</v>
      </c>
      <c r="F222" s="140" t="s">
        <v>477</v>
      </c>
      <c r="G222" s="115" t="s">
        <v>891</v>
      </c>
      <c r="H222" s="140" t="s">
        <v>471</v>
      </c>
      <c r="I222" s="142">
        <f>I223</f>
        <v>278000</v>
      </c>
      <c r="J222" s="142">
        <f>J223</f>
        <v>277973.98</v>
      </c>
      <c r="K222" s="142">
        <f>I222-J222</f>
        <v>26.020000000018626</v>
      </c>
      <c r="L222" s="112"/>
    </row>
    <row r="223" spans="1:12" ht="24">
      <c r="A223" s="115"/>
      <c r="B223" s="126" t="s">
        <v>259</v>
      </c>
      <c r="C223" s="136"/>
      <c r="D223" s="140" t="s">
        <v>14</v>
      </c>
      <c r="E223" s="140" t="s">
        <v>508</v>
      </c>
      <c r="F223" s="140" t="s">
        <v>477</v>
      </c>
      <c r="G223" s="115" t="s">
        <v>891</v>
      </c>
      <c r="H223" s="140" t="s">
        <v>503</v>
      </c>
      <c r="I223" s="142">
        <v>278000</v>
      </c>
      <c r="J223" s="142">
        <v>277973.98</v>
      </c>
      <c r="K223" s="142">
        <f>I223-J223</f>
        <v>26.020000000018626</v>
      </c>
      <c r="L223" s="112"/>
    </row>
    <row r="224" spans="1:12" ht="51.75" customHeight="1">
      <c r="A224" s="115"/>
      <c r="B224" s="121" t="s">
        <v>783</v>
      </c>
      <c r="C224" s="136"/>
      <c r="D224" s="141" t="s">
        <v>14</v>
      </c>
      <c r="E224" s="141" t="s">
        <v>508</v>
      </c>
      <c r="F224" s="141" t="s">
        <v>477</v>
      </c>
      <c r="G224" s="118" t="s">
        <v>784</v>
      </c>
      <c r="H224" s="141" t="s">
        <v>463</v>
      </c>
      <c r="I224" s="143">
        <f>I225</f>
        <v>6100</v>
      </c>
      <c r="J224" s="143">
        <f>J225</f>
        <v>6006.02</v>
      </c>
      <c r="K224" s="143">
        <f>K225</f>
        <v>93.97999999999956</v>
      </c>
      <c r="L224" s="112"/>
    </row>
    <row r="225" spans="1:12" ht="30.75" customHeight="1">
      <c r="A225" s="115"/>
      <c r="B225" s="117" t="s">
        <v>273</v>
      </c>
      <c r="C225" s="136"/>
      <c r="D225" s="140" t="s">
        <v>14</v>
      </c>
      <c r="E225" s="140" t="s">
        <v>508</v>
      </c>
      <c r="F225" s="140" t="s">
        <v>477</v>
      </c>
      <c r="G225" s="115" t="s">
        <v>784</v>
      </c>
      <c r="H225" s="140" t="s">
        <v>489</v>
      </c>
      <c r="I225" s="142">
        <f>I226</f>
        <v>6100</v>
      </c>
      <c r="J225" s="142">
        <f>J226</f>
        <v>6006.02</v>
      </c>
      <c r="K225" s="142">
        <f>K226</f>
        <v>93.97999999999956</v>
      </c>
      <c r="L225" s="112"/>
    </row>
    <row r="226" spans="1:12" ht="12.75">
      <c r="A226" s="115"/>
      <c r="B226" s="117" t="s">
        <v>509</v>
      </c>
      <c r="C226" s="136"/>
      <c r="D226" s="140" t="s">
        <v>14</v>
      </c>
      <c r="E226" s="140" t="s">
        <v>508</v>
      </c>
      <c r="F226" s="140" t="s">
        <v>477</v>
      </c>
      <c r="G226" s="115" t="s">
        <v>784</v>
      </c>
      <c r="H226" s="140" t="s">
        <v>488</v>
      </c>
      <c r="I226" s="142">
        <f>I227</f>
        <v>6100</v>
      </c>
      <c r="J226" s="142">
        <f>J227</f>
        <v>6006.02</v>
      </c>
      <c r="K226" s="142">
        <f>K227</f>
        <v>93.97999999999956</v>
      </c>
      <c r="L226" s="112"/>
    </row>
    <row r="227" spans="1:12" ht="36">
      <c r="A227" s="115"/>
      <c r="B227" s="117" t="s">
        <v>277</v>
      </c>
      <c r="C227" s="136"/>
      <c r="D227" s="140" t="s">
        <v>14</v>
      </c>
      <c r="E227" s="140" t="s">
        <v>508</v>
      </c>
      <c r="F227" s="140" t="s">
        <v>477</v>
      </c>
      <c r="G227" s="115" t="s">
        <v>784</v>
      </c>
      <c r="H227" s="140" t="s">
        <v>486</v>
      </c>
      <c r="I227" s="142">
        <v>6100</v>
      </c>
      <c r="J227" s="142">
        <v>6006.02</v>
      </c>
      <c r="K227" s="142">
        <f>I227-J227</f>
        <v>93.97999999999956</v>
      </c>
      <c r="L227" s="112"/>
    </row>
    <row r="228" spans="1:12" ht="24">
      <c r="A228" s="115"/>
      <c r="B228" s="136" t="s">
        <v>467</v>
      </c>
      <c r="C228" s="131"/>
      <c r="D228" s="118" t="s">
        <v>14</v>
      </c>
      <c r="E228" s="118" t="s">
        <v>508</v>
      </c>
      <c r="F228" s="118" t="s">
        <v>477</v>
      </c>
      <c r="G228" s="118" t="s">
        <v>636</v>
      </c>
      <c r="H228" s="118" t="s">
        <v>463</v>
      </c>
      <c r="I228" s="108">
        <f aca="true" t="shared" si="30" ref="I228:J232">I229</f>
        <v>321800</v>
      </c>
      <c r="J228" s="107">
        <f t="shared" si="30"/>
        <v>321800</v>
      </c>
      <c r="K228" s="107">
        <f aca="true" t="shared" si="31" ref="K228:K234">I228-J228</f>
        <v>0</v>
      </c>
      <c r="L228" s="112"/>
    </row>
    <row r="229" spans="1:12" ht="24">
      <c r="A229" s="115"/>
      <c r="B229" s="136" t="s">
        <v>466</v>
      </c>
      <c r="C229" s="131"/>
      <c r="D229" s="118" t="s">
        <v>14</v>
      </c>
      <c r="E229" s="118" t="s">
        <v>508</v>
      </c>
      <c r="F229" s="118" t="s">
        <v>477</v>
      </c>
      <c r="G229" s="118" t="s">
        <v>635</v>
      </c>
      <c r="H229" s="118" t="s">
        <v>463</v>
      </c>
      <c r="I229" s="108">
        <f t="shared" si="30"/>
        <v>321800</v>
      </c>
      <c r="J229" s="107">
        <f t="shared" si="30"/>
        <v>321800</v>
      </c>
      <c r="K229" s="107">
        <f t="shared" si="31"/>
        <v>0</v>
      </c>
      <c r="L229" s="112"/>
    </row>
    <row r="230" spans="1:12" ht="48" customHeight="1">
      <c r="A230" s="115"/>
      <c r="B230" s="121" t="s">
        <v>465</v>
      </c>
      <c r="C230" s="121"/>
      <c r="D230" s="118" t="s">
        <v>14</v>
      </c>
      <c r="E230" s="118" t="s">
        <v>508</v>
      </c>
      <c r="F230" s="118" t="s">
        <v>477</v>
      </c>
      <c r="G230" s="118" t="s">
        <v>640</v>
      </c>
      <c r="H230" s="118" t="s">
        <v>463</v>
      </c>
      <c r="I230" s="108">
        <f t="shared" si="30"/>
        <v>321800</v>
      </c>
      <c r="J230" s="107">
        <f t="shared" si="30"/>
        <v>321800</v>
      </c>
      <c r="K230" s="107">
        <f t="shared" si="31"/>
        <v>0</v>
      </c>
      <c r="L230" s="112"/>
    </row>
    <row r="231" spans="1:12" ht="37.5" customHeight="1">
      <c r="A231" s="115"/>
      <c r="B231" s="121" t="s">
        <v>707</v>
      </c>
      <c r="C231" s="121"/>
      <c r="D231" s="118" t="s">
        <v>14</v>
      </c>
      <c r="E231" s="118" t="s">
        <v>508</v>
      </c>
      <c r="F231" s="118" t="s">
        <v>477</v>
      </c>
      <c r="G231" s="118" t="s">
        <v>706</v>
      </c>
      <c r="H231" s="118" t="s">
        <v>463</v>
      </c>
      <c r="I231" s="108">
        <f t="shared" si="30"/>
        <v>321800</v>
      </c>
      <c r="J231" s="107">
        <f t="shared" si="30"/>
        <v>321800</v>
      </c>
      <c r="K231" s="107">
        <f t="shared" si="31"/>
        <v>0</v>
      </c>
      <c r="L231" s="112"/>
    </row>
    <row r="232" spans="1:12" ht="12.75">
      <c r="A232" s="115"/>
      <c r="B232" s="117" t="s">
        <v>120</v>
      </c>
      <c r="C232" s="117"/>
      <c r="D232" s="115" t="s">
        <v>14</v>
      </c>
      <c r="E232" s="115" t="s">
        <v>508</v>
      </c>
      <c r="F232" s="115" t="s">
        <v>477</v>
      </c>
      <c r="G232" s="115" t="s">
        <v>706</v>
      </c>
      <c r="H232" s="115" t="s">
        <v>422</v>
      </c>
      <c r="I232" s="114">
        <f t="shared" si="30"/>
        <v>321800</v>
      </c>
      <c r="J232" s="113">
        <f t="shared" si="30"/>
        <v>321800</v>
      </c>
      <c r="K232" s="113">
        <f t="shared" si="31"/>
        <v>0</v>
      </c>
      <c r="L232" s="112"/>
    </row>
    <row r="233" spans="1:12" ht="12.75">
      <c r="A233" s="115"/>
      <c r="B233" s="117" t="s">
        <v>65</v>
      </c>
      <c r="C233" s="117"/>
      <c r="D233" s="115" t="s">
        <v>14</v>
      </c>
      <c r="E233" s="115" t="s">
        <v>508</v>
      </c>
      <c r="F233" s="115" t="s">
        <v>477</v>
      </c>
      <c r="G233" s="115" t="s">
        <v>706</v>
      </c>
      <c r="H233" s="115" t="s">
        <v>459</v>
      </c>
      <c r="I233" s="114">
        <v>321800</v>
      </c>
      <c r="J233" s="113">
        <v>321800</v>
      </c>
      <c r="K233" s="113">
        <f t="shared" si="31"/>
        <v>0</v>
      </c>
      <c r="L233" s="112"/>
    </row>
    <row r="234" spans="1:12" ht="12.75">
      <c r="A234" s="118"/>
      <c r="B234" s="121" t="s">
        <v>311</v>
      </c>
      <c r="C234" s="121"/>
      <c r="D234" s="118" t="s">
        <v>14</v>
      </c>
      <c r="E234" s="118" t="s">
        <v>508</v>
      </c>
      <c r="F234" s="118" t="s">
        <v>469</v>
      </c>
      <c r="G234" s="128" t="s">
        <v>637</v>
      </c>
      <c r="H234" s="118" t="s">
        <v>463</v>
      </c>
      <c r="I234" s="108">
        <f>I235</f>
        <v>6281705.5</v>
      </c>
      <c r="J234" s="107">
        <f>J235</f>
        <v>6243290.739999999</v>
      </c>
      <c r="K234" s="107">
        <f t="shared" si="31"/>
        <v>38414.76000000071</v>
      </c>
      <c r="L234" s="112"/>
    </row>
    <row r="235" spans="1:12" ht="36">
      <c r="A235" s="118"/>
      <c r="B235" s="121" t="s">
        <v>712</v>
      </c>
      <c r="C235" s="121"/>
      <c r="D235" s="118" t="s">
        <v>14</v>
      </c>
      <c r="E235" s="118" t="s">
        <v>508</v>
      </c>
      <c r="F235" s="118" t="s">
        <v>469</v>
      </c>
      <c r="G235" s="118" t="s">
        <v>713</v>
      </c>
      <c r="H235" s="118" t="s">
        <v>463</v>
      </c>
      <c r="I235" s="108">
        <f>I236</f>
        <v>6281705.5</v>
      </c>
      <c r="J235" s="108">
        <f>J236</f>
        <v>6243290.739999999</v>
      </c>
      <c r="K235" s="108">
        <f>K236</f>
        <v>38414.759999999995</v>
      </c>
      <c r="L235" s="112"/>
    </row>
    <row r="236" spans="1:12" ht="12.75">
      <c r="A236" s="118"/>
      <c r="B236" s="121" t="s">
        <v>709</v>
      </c>
      <c r="C236" s="121"/>
      <c r="D236" s="118" t="s">
        <v>14</v>
      </c>
      <c r="E236" s="118" t="s">
        <v>508</v>
      </c>
      <c r="F236" s="118" t="s">
        <v>469</v>
      </c>
      <c r="G236" s="118" t="s">
        <v>711</v>
      </c>
      <c r="H236" s="118" t="s">
        <v>463</v>
      </c>
      <c r="I236" s="108">
        <f>I237+I258+I270+I279</f>
        <v>6281705.5</v>
      </c>
      <c r="J236" s="108">
        <f>J237+J258+J270+J279</f>
        <v>6243290.739999999</v>
      </c>
      <c r="K236" s="108">
        <f>K237+K258+K270+K279</f>
        <v>38414.759999999995</v>
      </c>
      <c r="L236" s="112"/>
    </row>
    <row r="237" spans="1:12" s="105" customFormat="1" ht="15.75" customHeight="1">
      <c r="A237" s="118"/>
      <c r="B237" s="120" t="s">
        <v>506</v>
      </c>
      <c r="C237" s="120"/>
      <c r="D237" s="118" t="s">
        <v>14</v>
      </c>
      <c r="E237" s="118" t="s">
        <v>508</v>
      </c>
      <c r="F237" s="118" t="s">
        <v>469</v>
      </c>
      <c r="G237" s="118" t="s">
        <v>710</v>
      </c>
      <c r="H237" s="118" t="s">
        <v>463</v>
      </c>
      <c r="I237" s="108">
        <f>I238+I242+I246+I250+I254</f>
        <v>3683594.7</v>
      </c>
      <c r="J237" s="108">
        <f>J238+J242+J246+J250+J254</f>
        <v>3653946.0999999996</v>
      </c>
      <c r="K237" s="108">
        <f>K238+K242+K246+K250+K254</f>
        <v>29648.599999999977</v>
      </c>
      <c r="L237" s="112"/>
    </row>
    <row r="238" spans="1:12" s="105" customFormat="1" ht="25.5" customHeight="1">
      <c r="A238" s="118"/>
      <c r="B238" s="120" t="s">
        <v>797</v>
      </c>
      <c r="C238" s="120"/>
      <c r="D238" s="118" t="s">
        <v>14</v>
      </c>
      <c r="E238" s="118" t="s">
        <v>508</v>
      </c>
      <c r="F238" s="118" t="s">
        <v>469</v>
      </c>
      <c r="G238" s="118" t="s">
        <v>798</v>
      </c>
      <c r="H238" s="118" t="s">
        <v>463</v>
      </c>
      <c r="I238" s="108">
        <f>I241</f>
        <v>475000</v>
      </c>
      <c r="J238" s="108">
        <f>J241</f>
        <v>457500</v>
      </c>
      <c r="K238" s="108">
        <f>K241</f>
        <v>17500</v>
      </c>
      <c r="L238" s="112"/>
    </row>
    <row r="239" spans="1:12" s="105" customFormat="1" ht="26.25" customHeight="1">
      <c r="A239" s="118"/>
      <c r="B239" s="172" t="s">
        <v>97</v>
      </c>
      <c r="C239" s="120"/>
      <c r="D239" s="115" t="s">
        <v>14</v>
      </c>
      <c r="E239" s="115" t="s">
        <v>508</v>
      </c>
      <c r="F239" s="115" t="s">
        <v>469</v>
      </c>
      <c r="G239" s="115" t="s">
        <v>798</v>
      </c>
      <c r="H239" s="115" t="s">
        <v>72</v>
      </c>
      <c r="I239" s="114">
        <f>I240</f>
        <v>475000</v>
      </c>
      <c r="J239" s="114">
        <f>J240</f>
        <v>457500</v>
      </c>
      <c r="K239" s="114">
        <f>K240</f>
        <v>17500</v>
      </c>
      <c r="L239" s="112"/>
    </row>
    <row r="240" spans="1:12" s="105" customFormat="1" ht="27" customHeight="1">
      <c r="A240" s="118"/>
      <c r="B240" s="117" t="s">
        <v>472</v>
      </c>
      <c r="C240" s="120"/>
      <c r="D240" s="115" t="s">
        <v>14</v>
      </c>
      <c r="E240" s="115" t="s">
        <v>508</v>
      </c>
      <c r="F240" s="115" t="s">
        <v>469</v>
      </c>
      <c r="G240" s="115" t="s">
        <v>798</v>
      </c>
      <c r="H240" s="115" t="s">
        <v>471</v>
      </c>
      <c r="I240" s="114">
        <f>I241</f>
        <v>475000</v>
      </c>
      <c r="J240" s="114">
        <f>J241</f>
        <v>457500</v>
      </c>
      <c r="K240" s="114">
        <f>K241</f>
        <v>17500</v>
      </c>
      <c r="L240" s="112"/>
    </row>
    <row r="241" spans="1:12" s="105" customFormat="1" ht="26.25" customHeight="1">
      <c r="A241" s="118"/>
      <c r="B241" s="117" t="s">
        <v>504</v>
      </c>
      <c r="C241" s="120"/>
      <c r="D241" s="115" t="s">
        <v>14</v>
      </c>
      <c r="E241" s="115" t="s">
        <v>508</v>
      </c>
      <c r="F241" s="115" t="s">
        <v>469</v>
      </c>
      <c r="G241" s="115" t="s">
        <v>798</v>
      </c>
      <c r="H241" s="115" t="s">
        <v>468</v>
      </c>
      <c r="I241" s="114">
        <v>475000</v>
      </c>
      <c r="J241" s="114">
        <v>457500</v>
      </c>
      <c r="K241" s="114">
        <f>I241-J241</f>
        <v>17500</v>
      </c>
      <c r="L241" s="112"/>
    </row>
    <row r="242" spans="1:12" s="105" customFormat="1" ht="12.75">
      <c r="A242" s="118"/>
      <c r="B242" s="132" t="s">
        <v>514</v>
      </c>
      <c r="C242" s="132"/>
      <c r="D242" s="118" t="s">
        <v>14</v>
      </c>
      <c r="E242" s="118" t="s">
        <v>508</v>
      </c>
      <c r="F242" s="118" t="s">
        <v>469</v>
      </c>
      <c r="G242" s="118" t="s">
        <v>708</v>
      </c>
      <c r="H242" s="118" t="s">
        <v>463</v>
      </c>
      <c r="I242" s="108">
        <f aca="true" t="shared" si="32" ref="I242:J244">I243</f>
        <v>1403744.7</v>
      </c>
      <c r="J242" s="107">
        <f t="shared" si="32"/>
        <v>1393292.03</v>
      </c>
      <c r="K242" s="107">
        <f>I242-J242</f>
        <v>10452.669999999925</v>
      </c>
      <c r="L242" s="112"/>
    </row>
    <row r="243" spans="1:12" s="105" customFormat="1" ht="24">
      <c r="A243" s="118"/>
      <c r="B243" s="117" t="s">
        <v>97</v>
      </c>
      <c r="C243" s="117"/>
      <c r="D243" s="115" t="s">
        <v>14</v>
      </c>
      <c r="E243" s="115" t="s">
        <v>508</v>
      </c>
      <c r="F243" s="115" t="s">
        <v>469</v>
      </c>
      <c r="G243" s="115" t="s">
        <v>708</v>
      </c>
      <c r="H243" s="115" t="s">
        <v>72</v>
      </c>
      <c r="I243" s="114">
        <f t="shared" si="32"/>
        <v>1403744.7</v>
      </c>
      <c r="J243" s="113">
        <f t="shared" si="32"/>
        <v>1393292.03</v>
      </c>
      <c r="K243" s="113">
        <f>I243-J243</f>
        <v>10452.669999999925</v>
      </c>
      <c r="L243" s="112"/>
    </row>
    <row r="244" spans="1:12" s="105" customFormat="1" ht="24">
      <c r="A244" s="118"/>
      <c r="B244" s="117" t="s">
        <v>472</v>
      </c>
      <c r="C244" s="117"/>
      <c r="D244" s="115" t="s">
        <v>14</v>
      </c>
      <c r="E244" s="115" t="s">
        <v>508</v>
      </c>
      <c r="F244" s="115" t="s">
        <v>469</v>
      </c>
      <c r="G244" s="115" t="s">
        <v>708</v>
      </c>
      <c r="H244" s="115" t="s">
        <v>471</v>
      </c>
      <c r="I244" s="114">
        <f t="shared" si="32"/>
        <v>1403744.7</v>
      </c>
      <c r="J244" s="113">
        <f t="shared" si="32"/>
        <v>1393292.03</v>
      </c>
      <c r="K244" s="113">
        <f>I244-J244</f>
        <v>10452.669999999925</v>
      </c>
      <c r="L244" s="112"/>
    </row>
    <row r="245" spans="1:12" s="105" customFormat="1" ht="27" customHeight="1">
      <c r="A245" s="118"/>
      <c r="B245" s="117" t="s">
        <v>504</v>
      </c>
      <c r="C245" s="117"/>
      <c r="D245" s="115" t="s">
        <v>14</v>
      </c>
      <c r="E245" s="115" t="s">
        <v>508</v>
      </c>
      <c r="F245" s="115" t="s">
        <v>469</v>
      </c>
      <c r="G245" s="115" t="s">
        <v>708</v>
      </c>
      <c r="H245" s="115" t="s">
        <v>468</v>
      </c>
      <c r="I245" s="114">
        <v>1403744.7</v>
      </c>
      <c r="J245" s="114">
        <v>1393292.03</v>
      </c>
      <c r="K245" s="114">
        <f>I245-J245</f>
        <v>10452.669999999925</v>
      </c>
      <c r="L245" s="112"/>
    </row>
    <row r="246" spans="1:12" ht="12.75">
      <c r="A246" s="115"/>
      <c r="B246" s="139" t="s">
        <v>513</v>
      </c>
      <c r="C246" s="139"/>
      <c r="D246" s="118" t="s">
        <v>14</v>
      </c>
      <c r="E246" s="118" t="s">
        <v>508</v>
      </c>
      <c r="F246" s="118" t="s">
        <v>469</v>
      </c>
      <c r="G246" s="118" t="s">
        <v>714</v>
      </c>
      <c r="H246" s="118" t="s">
        <v>463</v>
      </c>
      <c r="I246" s="108">
        <f aca="true" t="shared" si="33" ref="I246:J248">I247</f>
        <v>540000</v>
      </c>
      <c r="J246" s="107">
        <f t="shared" si="33"/>
        <v>539934.37</v>
      </c>
      <c r="K246" s="107">
        <f aca="true" t="shared" si="34" ref="K246:K253">I246-J246</f>
        <v>65.63000000000466</v>
      </c>
      <c r="L246" s="112"/>
    </row>
    <row r="247" spans="1:12" ht="24">
      <c r="A247" s="115"/>
      <c r="B247" s="117" t="s">
        <v>97</v>
      </c>
      <c r="C247" s="117"/>
      <c r="D247" s="115" t="s">
        <v>14</v>
      </c>
      <c r="E247" s="115" t="s">
        <v>508</v>
      </c>
      <c r="F247" s="115" t="s">
        <v>469</v>
      </c>
      <c r="G247" s="115" t="s">
        <v>714</v>
      </c>
      <c r="H247" s="115" t="s">
        <v>72</v>
      </c>
      <c r="I247" s="114">
        <f t="shared" si="33"/>
        <v>540000</v>
      </c>
      <c r="J247" s="113">
        <f t="shared" si="33"/>
        <v>539934.37</v>
      </c>
      <c r="K247" s="113">
        <f t="shared" si="34"/>
        <v>65.63000000000466</v>
      </c>
      <c r="L247" s="112"/>
    </row>
    <row r="248" spans="1:12" ht="24">
      <c r="A248" s="115"/>
      <c r="B248" s="117" t="s">
        <v>472</v>
      </c>
      <c r="C248" s="117"/>
      <c r="D248" s="115" t="s">
        <v>14</v>
      </c>
      <c r="E248" s="115" t="s">
        <v>508</v>
      </c>
      <c r="F248" s="115" t="s">
        <v>469</v>
      </c>
      <c r="G248" s="115" t="s">
        <v>714</v>
      </c>
      <c r="H248" s="115" t="s">
        <v>471</v>
      </c>
      <c r="I248" s="114">
        <f t="shared" si="33"/>
        <v>540000</v>
      </c>
      <c r="J248" s="113">
        <f t="shared" si="33"/>
        <v>539934.37</v>
      </c>
      <c r="K248" s="113">
        <f t="shared" si="34"/>
        <v>65.63000000000466</v>
      </c>
      <c r="L248" s="112"/>
    </row>
    <row r="249" spans="1:12" ht="28.5" customHeight="1">
      <c r="A249" s="115"/>
      <c r="B249" s="117" t="s">
        <v>504</v>
      </c>
      <c r="C249" s="117"/>
      <c r="D249" s="115" t="s">
        <v>14</v>
      </c>
      <c r="E249" s="115" t="s">
        <v>508</v>
      </c>
      <c r="F249" s="115" t="s">
        <v>469</v>
      </c>
      <c r="G249" s="115" t="s">
        <v>714</v>
      </c>
      <c r="H249" s="115" t="s">
        <v>468</v>
      </c>
      <c r="I249" s="114">
        <v>540000</v>
      </c>
      <c r="J249" s="114">
        <v>539934.37</v>
      </c>
      <c r="K249" s="114">
        <f>I249-J249</f>
        <v>65.63000000000466</v>
      </c>
      <c r="L249" s="112"/>
    </row>
    <row r="250" spans="1:12" ht="12.75">
      <c r="A250" s="118"/>
      <c r="B250" s="139" t="s">
        <v>512</v>
      </c>
      <c r="C250" s="139"/>
      <c r="D250" s="118" t="s">
        <v>14</v>
      </c>
      <c r="E250" s="118" t="s">
        <v>508</v>
      </c>
      <c r="F250" s="118" t="s">
        <v>469</v>
      </c>
      <c r="G250" s="118" t="s">
        <v>715</v>
      </c>
      <c r="H250" s="118" t="s">
        <v>463</v>
      </c>
      <c r="I250" s="108">
        <f aca="true" t="shared" si="35" ref="I250:J252">I251</f>
        <v>80000</v>
      </c>
      <c r="J250" s="107">
        <f t="shared" si="35"/>
        <v>79659</v>
      </c>
      <c r="K250" s="107">
        <f t="shared" si="34"/>
        <v>341</v>
      </c>
      <c r="L250" s="112"/>
    </row>
    <row r="251" spans="1:12" ht="24">
      <c r="A251" s="118"/>
      <c r="B251" s="117" t="s">
        <v>97</v>
      </c>
      <c r="C251" s="117"/>
      <c r="D251" s="115" t="s">
        <v>14</v>
      </c>
      <c r="E251" s="115" t="s">
        <v>508</v>
      </c>
      <c r="F251" s="115" t="s">
        <v>469</v>
      </c>
      <c r="G251" s="115" t="s">
        <v>715</v>
      </c>
      <c r="H251" s="115" t="s">
        <v>72</v>
      </c>
      <c r="I251" s="114">
        <f t="shared" si="35"/>
        <v>80000</v>
      </c>
      <c r="J251" s="113">
        <f t="shared" si="35"/>
        <v>79659</v>
      </c>
      <c r="K251" s="113">
        <f t="shared" si="34"/>
        <v>341</v>
      </c>
      <c r="L251" s="112"/>
    </row>
    <row r="252" spans="1:12" ht="24">
      <c r="A252" s="118"/>
      <c r="B252" s="117" t="s">
        <v>472</v>
      </c>
      <c r="C252" s="117"/>
      <c r="D252" s="115" t="s">
        <v>14</v>
      </c>
      <c r="E252" s="115" t="s">
        <v>508</v>
      </c>
      <c r="F252" s="115" t="s">
        <v>469</v>
      </c>
      <c r="G252" s="115" t="s">
        <v>715</v>
      </c>
      <c r="H252" s="115" t="s">
        <v>471</v>
      </c>
      <c r="I252" s="114">
        <f t="shared" si="35"/>
        <v>80000</v>
      </c>
      <c r="J252" s="113">
        <f t="shared" si="35"/>
        <v>79659</v>
      </c>
      <c r="K252" s="113">
        <f t="shared" si="34"/>
        <v>341</v>
      </c>
      <c r="L252" s="112"/>
    </row>
    <row r="253" spans="1:12" ht="28.5" customHeight="1">
      <c r="A253" s="118"/>
      <c r="B253" s="117" t="s">
        <v>504</v>
      </c>
      <c r="C253" s="117"/>
      <c r="D253" s="115" t="s">
        <v>14</v>
      </c>
      <c r="E253" s="115" t="s">
        <v>508</v>
      </c>
      <c r="F253" s="115" t="s">
        <v>469</v>
      </c>
      <c r="G253" s="115" t="s">
        <v>715</v>
      </c>
      <c r="H253" s="115" t="s">
        <v>468</v>
      </c>
      <c r="I253" s="114">
        <v>80000</v>
      </c>
      <c r="J253" s="113">
        <v>79659</v>
      </c>
      <c r="K253" s="113">
        <f t="shared" si="34"/>
        <v>341</v>
      </c>
      <c r="L253" s="112"/>
    </row>
    <row r="254" spans="1:12" ht="15.75" customHeight="1">
      <c r="A254" s="118"/>
      <c r="B254" s="132" t="s">
        <v>511</v>
      </c>
      <c r="C254" s="132"/>
      <c r="D254" s="118" t="s">
        <v>14</v>
      </c>
      <c r="E254" s="118" t="s">
        <v>508</v>
      </c>
      <c r="F254" s="118" t="s">
        <v>469</v>
      </c>
      <c r="G254" s="118" t="s">
        <v>716</v>
      </c>
      <c r="H254" s="118" t="s">
        <v>463</v>
      </c>
      <c r="I254" s="108">
        <f aca="true" t="shared" si="36" ref="I254:J256">I255</f>
        <v>1184850</v>
      </c>
      <c r="J254" s="107">
        <f t="shared" si="36"/>
        <v>1183560.7</v>
      </c>
      <c r="K254" s="107">
        <f>I254-J254</f>
        <v>1289.3000000000466</v>
      </c>
      <c r="L254" s="112"/>
    </row>
    <row r="255" spans="1:12" ht="24">
      <c r="A255" s="118"/>
      <c r="B255" s="117" t="s">
        <v>97</v>
      </c>
      <c r="C255" s="117"/>
      <c r="D255" s="115" t="s">
        <v>14</v>
      </c>
      <c r="E255" s="115" t="s">
        <v>508</v>
      </c>
      <c r="F255" s="115" t="s">
        <v>469</v>
      </c>
      <c r="G255" s="115" t="s">
        <v>716</v>
      </c>
      <c r="H255" s="115" t="s">
        <v>72</v>
      </c>
      <c r="I255" s="114">
        <f t="shared" si="36"/>
        <v>1184850</v>
      </c>
      <c r="J255" s="113">
        <f t="shared" si="36"/>
        <v>1183560.7</v>
      </c>
      <c r="K255" s="113">
        <f>I255-J255</f>
        <v>1289.3000000000466</v>
      </c>
      <c r="L255" s="112"/>
    </row>
    <row r="256" spans="1:12" ht="26.25" customHeight="1">
      <c r="A256" s="118"/>
      <c r="B256" s="117" t="s">
        <v>472</v>
      </c>
      <c r="C256" s="117"/>
      <c r="D256" s="115" t="s">
        <v>14</v>
      </c>
      <c r="E256" s="115" t="s">
        <v>508</v>
      </c>
      <c r="F256" s="115" t="s">
        <v>469</v>
      </c>
      <c r="G256" s="115" t="s">
        <v>716</v>
      </c>
      <c r="H256" s="115" t="s">
        <v>471</v>
      </c>
      <c r="I256" s="114">
        <f t="shared" si="36"/>
        <v>1184850</v>
      </c>
      <c r="J256" s="113">
        <f t="shared" si="36"/>
        <v>1183560.7</v>
      </c>
      <c r="K256" s="113">
        <f>I256-J256</f>
        <v>1289.3000000000466</v>
      </c>
      <c r="L256" s="112"/>
    </row>
    <row r="257" spans="1:12" ht="30" customHeight="1">
      <c r="A257" s="118"/>
      <c r="B257" s="117" t="s">
        <v>504</v>
      </c>
      <c r="C257" s="117"/>
      <c r="D257" s="115" t="s">
        <v>14</v>
      </c>
      <c r="E257" s="115" t="s">
        <v>508</v>
      </c>
      <c r="F257" s="115" t="s">
        <v>469</v>
      </c>
      <c r="G257" s="115" t="s">
        <v>716</v>
      </c>
      <c r="H257" s="115" t="s">
        <v>468</v>
      </c>
      <c r="I257" s="114">
        <v>1184850</v>
      </c>
      <c r="J257" s="113">
        <v>1183560.7</v>
      </c>
      <c r="K257" s="113">
        <f>I257-J257</f>
        <v>1289.3000000000466</v>
      </c>
      <c r="L257" s="112"/>
    </row>
    <row r="258" spans="1:12" ht="36">
      <c r="A258" s="118"/>
      <c r="B258" s="121" t="s">
        <v>541</v>
      </c>
      <c r="C258" s="117"/>
      <c r="D258" s="118" t="s">
        <v>14</v>
      </c>
      <c r="E258" s="118" t="s">
        <v>508</v>
      </c>
      <c r="F258" s="118" t="s">
        <v>469</v>
      </c>
      <c r="G258" s="118" t="s">
        <v>780</v>
      </c>
      <c r="H258" s="118" t="s">
        <v>463</v>
      </c>
      <c r="I258" s="108">
        <f>I259+I266</f>
        <v>1979850</v>
      </c>
      <c r="J258" s="108">
        <f>J259+J266</f>
        <v>1979850</v>
      </c>
      <c r="K258" s="108">
        <f>K259+K266</f>
        <v>0</v>
      </c>
      <c r="L258" s="112"/>
    </row>
    <row r="259" spans="1:12" ht="60">
      <c r="A259" s="118"/>
      <c r="B259" s="121" t="s">
        <v>777</v>
      </c>
      <c r="C259" s="117"/>
      <c r="D259" s="118" t="s">
        <v>14</v>
      </c>
      <c r="E259" s="118" t="s">
        <v>508</v>
      </c>
      <c r="F259" s="118" t="s">
        <v>469</v>
      </c>
      <c r="G259" s="118" t="s">
        <v>781</v>
      </c>
      <c r="H259" s="118" t="s">
        <v>463</v>
      </c>
      <c r="I259" s="108">
        <f>I260+I263</f>
        <v>838250</v>
      </c>
      <c r="J259" s="108">
        <f>J260+J263</f>
        <v>838250</v>
      </c>
      <c r="K259" s="108">
        <f>K260+K263</f>
        <v>0</v>
      </c>
      <c r="L259" s="112"/>
    </row>
    <row r="260" spans="1:12" ht="24">
      <c r="A260" s="118"/>
      <c r="B260" s="117" t="s">
        <v>97</v>
      </c>
      <c r="C260" s="117"/>
      <c r="D260" s="115" t="s">
        <v>14</v>
      </c>
      <c r="E260" s="115" t="s">
        <v>508</v>
      </c>
      <c r="F260" s="115" t="s">
        <v>469</v>
      </c>
      <c r="G260" s="115" t="s">
        <v>781</v>
      </c>
      <c r="H260" s="115" t="s">
        <v>72</v>
      </c>
      <c r="I260" s="114">
        <f>I261</f>
        <v>332400</v>
      </c>
      <c r="J260" s="114">
        <f>J261</f>
        <v>332400</v>
      </c>
      <c r="K260" s="114">
        <f>K261</f>
        <v>0</v>
      </c>
      <c r="L260" s="112"/>
    </row>
    <row r="261" spans="1:12" ht="24">
      <c r="A261" s="118"/>
      <c r="B261" s="117" t="s">
        <v>472</v>
      </c>
      <c r="C261" s="117"/>
      <c r="D261" s="115" t="s">
        <v>14</v>
      </c>
      <c r="E261" s="115" t="s">
        <v>508</v>
      </c>
      <c r="F261" s="115" t="s">
        <v>469</v>
      </c>
      <c r="G261" s="115" t="s">
        <v>781</v>
      </c>
      <c r="H261" s="115" t="s">
        <v>471</v>
      </c>
      <c r="I261" s="114">
        <f>I262</f>
        <v>332400</v>
      </c>
      <c r="J261" s="114">
        <f>J262</f>
        <v>332400</v>
      </c>
      <c r="K261" s="114">
        <f>K262</f>
        <v>0</v>
      </c>
      <c r="L261" s="112"/>
    </row>
    <row r="262" spans="1:12" ht="24">
      <c r="A262" s="118"/>
      <c r="B262" s="117" t="s">
        <v>504</v>
      </c>
      <c r="C262" s="117"/>
      <c r="D262" s="115" t="s">
        <v>14</v>
      </c>
      <c r="E262" s="115" t="s">
        <v>508</v>
      </c>
      <c r="F262" s="115" t="s">
        <v>469</v>
      </c>
      <c r="G262" s="115" t="s">
        <v>781</v>
      </c>
      <c r="H262" s="115" t="s">
        <v>468</v>
      </c>
      <c r="I262" s="114">
        <v>332400</v>
      </c>
      <c r="J262" s="114">
        <v>332400</v>
      </c>
      <c r="K262" s="113">
        <f>I262-J262</f>
        <v>0</v>
      </c>
      <c r="L262" s="112"/>
    </row>
    <row r="263" spans="1:12" ht="30.75" customHeight="1">
      <c r="A263" s="118"/>
      <c r="B263" s="117" t="s">
        <v>273</v>
      </c>
      <c r="C263" s="117"/>
      <c r="D263" s="115" t="s">
        <v>14</v>
      </c>
      <c r="E263" s="115" t="s">
        <v>508</v>
      </c>
      <c r="F263" s="115" t="s">
        <v>469</v>
      </c>
      <c r="G263" s="115" t="s">
        <v>781</v>
      </c>
      <c r="H263" s="115" t="s">
        <v>489</v>
      </c>
      <c r="I263" s="114">
        <f>I264</f>
        <v>505850</v>
      </c>
      <c r="J263" s="114">
        <f>J264</f>
        <v>505850</v>
      </c>
      <c r="K263" s="114">
        <f>K264</f>
        <v>0</v>
      </c>
      <c r="L263" s="112"/>
    </row>
    <row r="264" spans="1:12" ht="12.75">
      <c r="A264" s="118"/>
      <c r="B264" s="117" t="s">
        <v>509</v>
      </c>
      <c r="C264" s="117"/>
      <c r="D264" s="115" t="s">
        <v>14</v>
      </c>
      <c r="E264" s="115" t="s">
        <v>508</v>
      </c>
      <c r="F264" s="115" t="s">
        <v>469</v>
      </c>
      <c r="G264" s="115" t="s">
        <v>781</v>
      </c>
      <c r="H264" s="115" t="s">
        <v>488</v>
      </c>
      <c r="I264" s="114">
        <f>I265</f>
        <v>505850</v>
      </c>
      <c r="J264" s="114">
        <f>J265</f>
        <v>505850</v>
      </c>
      <c r="K264" s="114">
        <f>K265</f>
        <v>0</v>
      </c>
      <c r="L264" s="112"/>
    </row>
    <row r="265" spans="1:12" ht="36">
      <c r="A265" s="118"/>
      <c r="B265" s="117" t="s">
        <v>277</v>
      </c>
      <c r="C265" s="117"/>
      <c r="D265" s="115" t="s">
        <v>14</v>
      </c>
      <c r="E265" s="115" t="s">
        <v>508</v>
      </c>
      <c r="F265" s="115" t="s">
        <v>469</v>
      </c>
      <c r="G265" s="115" t="s">
        <v>781</v>
      </c>
      <c r="H265" s="115" t="s">
        <v>486</v>
      </c>
      <c r="I265" s="114">
        <v>505850</v>
      </c>
      <c r="J265" s="114">
        <v>505850</v>
      </c>
      <c r="K265" s="113">
        <f>I265-J265</f>
        <v>0</v>
      </c>
      <c r="L265" s="112"/>
    </row>
    <row r="266" spans="1:12" ht="72">
      <c r="A266" s="118"/>
      <c r="B266" s="121" t="s">
        <v>779</v>
      </c>
      <c r="C266" s="121"/>
      <c r="D266" s="118" t="s">
        <v>14</v>
      </c>
      <c r="E266" s="118" t="s">
        <v>508</v>
      </c>
      <c r="F266" s="118" t="s">
        <v>469</v>
      </c>
      <c r="G266" s="118" t="s">
        <v>775</v>
      </c>
      <c r="H266" s="118" t="s">
        <v>463</v>
      </c>
      <c r="I266" s="108">
        <f>I267</f>
        <v>1141600</v>
      </c>
      <c r="J266" s="108">
        <f>J267</f>
        <v>1141600</v>
      </c>
      <c r="K266" s="108">
        <f>K267</f>
        <v>0</v>
      </c>
      <c r="L266" s="112"/>
    </row>
    <row r="267" spans="1:12" ht="24">
      <c r="A267" s="118"/>
      <c r="B267" s="117" t="s">
        <v>97</v>
      </c>
      <c r="C267" s="117"/>
      <c r="D267" s="115" t="s">
        <v>14</v>
      </c>
      <c r="E267" s="115" t="s">
        <v>508</v>
      </c>
      <c r="F267" s="115" t="s">
        <v>469</v>
      </c>
      <c r="G267" s="115" t="s">
        <v>775</v>
      </c>
      <c r="H267" s="115" t="s">
        <v>72</v>
      </c>
      <c r="I267" s="114">
        <f>I268</f>
        <v>1141600</v>
      </c>
      <c r="J267" s="114">
        <f>J268</f>
        <v>1141600</v>
      </c>
      <c r="K267" s="114">
        <f>K268</f>
        <v>0</v>
      </c>
      <c r="L267" s="112"/>
    </row>
    <row r="268" spans="1:12" ht="24">
      <c r="A268" s="118"/>
      <c r="B268" s="117" t="s">
        <v>472</v>
      </c>
      <c r="C268" s="117"/>
      <c r="D268" s="115" t="s">
        <v>14</v>
      </c>
      <c r="E268" s="115" t="s">
        <v>508</v>
      </c>
      <c r="F268" s="115" t="s">
        <v>469</v>
      </c>
      <c r="G268" s="115" t="s">
        <v>775</v>
      </c>
      <c r="H268" s="115" t="s">
        <v>471</v>
      </c>
      <c r="I268" s="114">
        <f>I269</f>
        <v>1141600</v>
      </c>
      <c r="J268" s="114">
        <f>J269</f>
        <v>1141600</v>
      </c>
      <c r="K268" s="114">
        <f>K269</f>
        <v>0</v>
      </c>
      <c r="L268" s="112"/>
    </row>
    <row r="269" spans="1:12" ht="24">
      <c r="A269" s="118"/>
      <c r="B269" s="117" t="s">
        <v>504</v>
      </c>
      <c r="C269" s="117"/>
      <c r="D269" s="115" t="s">
        <v>14</v>
      </c>
      <c r="E269" s="115" t="s">
        <v>508</v>
      </c>
      <c r="F269" s="115" t="s">
        <v>469</v>
      </c>
      <c r="G269" s="115" t="s">
        <v>775</v>
      </c>
      <c r="H269" s="115" t="s">
        <v>468</v>
      </c>
      <c r="I269" s="114">
        <v>1141600</v>
      </c>
      <c r="J269" s="114">
        <v>1141600</v>
      </c>
      <c r="K269" s="114">
        <f>I269-J269</f>
        <v>0</v>
      </c>
      <c r="L269" s="112"/>
    </row>
    <row r="270" spans="1:12" ht="36">
      <c r="A270" s="118"/>
      <c r="B270" s="121" t="s">
        <v>491</v>
      </c>
      <c r="C270" s="121"/>
      <c r="D270" s="118" t="s">
        <v>14</v>
      </c>
      <c r="E270" s="118" t="s">
        <v>508</v>
      </c>
      <c r="F270" s="118" t="s">
        <v>469</v>
      </c>
      <c r="G270" s="118" t="s">
        <v>718</v>
      </c>
      <c r="H270" s="118" t="s">
        <v>463</v>
      </c>
      <c r="I270" s="108">
        <f>I271+I275</f>
        <v>420305.5</v>
      </c>
      <c r="J270" s="108">
        <f>J271+J275</f>
        <v>420218.07999999996</v>
      </c>
      <c r="K270" s="108">
        <f>K271+K275</f>
        <v>87.4200000000128</v>
      </c>
      <c r="L270" s="112"/>
    </row>
    <row r="271" spans="1:12" ht="12.75">
      <c r="A271" s="118"/>
      <c r="B271" s="121" t="s">
        <v>510</v>
      </c>
      <c r="C271" s="121"/>
      <c r="D271" s="118" t="s">
        <v>14</v>
      </c>
      <c r="E271" s="118" t="s">
        <v>508</v>
      </c>
      <c r="F271" s="118" t="s">
        <v>469</v>
      </c>
      <c r="G271" s="118" t="s">
        <v>717</v>
      </c>
      <c r="H271" s="118" t="s">
        <v>463</v>
      </c>
      <c r="I271" s="108">
        <f aca="true" t="shared" si="37" ref="I271:K273">I272</f>
        <v>198800</v>
      </c>
      <c r="J271" s="108">
        <f t="shared" si="37"/>
        <v>198792.58</v>
      </c>
      <c r="K271" s="108">
        <f t="shared" si="37"/>
        <v>7.420000000012806</v>
      </c>
      <c r="L271" s="112"/>
    </row>
    <row r="272" spans="1:12" ht="24.75" customHeight="1">
      <c r="A272" s="118"/>
      <c r="B272" s="117" t="s">
        <v>273</v>
      </c>
      <c r="C272" s="121"/>
      <c r="D272" s="115" t="s">
        <v>14</v>
      </c>
      <c r="E272" s="115" t="s">
        <v>508</v>
      </c>
      <c r="F272" s="115" t="s">
        <v>469</v>
      </c>
      <c r="G272" s="115" t="s">
        <v>717</v>
      </c>
      <c r="H272" s="115" t="s">
        <v>489</v>
      </c>
      <c r="I272" s="114">
        <f t="shared" si="37"/>
        <v>198800</v>
      </c>
      <c r="J272" s="114">
        <f t="shared" si="37"/>
        <v>198792.58</v>
      </c>
      <c r="K272" s="114">
        <f t="shared" si="37"/>
        <v>7.420000000012806</v>
      </c>
      <c r="L272" s="112"/>
    </row>
    <row r="273" spans="1:12" ht="12.75">
      <c r="A273" s="118"/>
      <c r="B273" s="117" t="s">
        <v>509</v>
      </c>
      <c r="C273" s="121"/>
      <c r="D273" s="115" t="s">
        <v>14</v>
      </c>
      <c r="E273" s="115" t="s">
        <v>508</v>
      </c>
      <c r="F273" s="115" t="s">
        <v>469</v>
      </c>
      <c r="G273" s="115" t="s">
        <v>717</v>
      </c>
      <c r="H273" s="115" t="s">
        <v>488</v>
      </c>
      <c r="I273" s="114">
        <f t="shared" si="37"/>
        <v>198800</v>
      </c>
      <c r="J273" s="114">
        <f t="shared" si="37"/>
        <v>198792.58</v>
      </c>
      <c r="K273" s="114">
        <f t="shared" si="37"/>
        <v>7.420000000012806</v>
      </c>
      <c r="L273" s="112"/>
    </row>
    <row r="274" spans="1:12" ht="36">
      <c r="A274" s="118"/>
      <c r="B274" s="117" t="s">
        <v>277</v>
      </c>
      <c r="C274" s="117"/>
      <c r="D274" s="115" t="s">
        <v>14</v>
      </c>
      <c r="E274" s="115" t="s">
        <v>508</v>
      </c>
      <c r="F274" s="115" t="s">
        <v>469</v>
      </c>
      <c r="G274" s="115" t="s">
        <v>717</v>
      </c>
      <c r="H274" s="115" t="s">
        <v>486</v>
      </c>
      <c r="I274" s="114">
        <v>198800</v>
      </c>
      <c r="J274" s="114">
        <v>198792.58</v>
      </c>
      <c r="K274" s="114">
        <f>I274-J274</f>
        <v>7.420000000012806</v>
      </c>
      <c r="L274" s="112"/>
    </row>
    <row r="275" spans="1:12" ht="15.75" customHeight="1">
      <c r="A275" s="118"/>
      <c r="B275" s="121" t="s">
        <v>754</v>
      </c>
      <c r="C275" s="121"/>
      <c r="D275" s="118" t="s">
        <v>14</v>
      </c>
      <c r="E275" s="118" t="s">
        <v>508</v>
      </c>
      <c r="F275" s="118" t="s">
        <v>469</v>
      </c>
      <c r="G275" s="118" t="s">
        <v>753</v>
      </c>
      <c r="H275" s="118" t="s">
        <v>463</v>
      </c>
      <c r="I275" s="108">
        <f>I276</f>
        <v>221505.5</v>
      </c>
      <c r="J275" s="108">
        <f>J276</f>
        <v>221425.5</v>
      </c>
      <c r="K275" s="108">
        <f>K276</f>
        <v>80</v>
      </c>
      <c r="L275" s="112"/>
    </row>
    <row r="276" spans="1:12" ht="30" customHeight="1">
      <c r="A276" s="118"/>
      <c r="B276" s="117" t="s">
        <v>273</v>
      </c>
      <c r="C276" s="117"/>
      <c r="D276" s="115" t="s">
        <v>14</v>
      </c>
      <c r="E276" s="115" t="s">
        <v>508</v>
      </c>
      <c r="F276" s="115" t="s">
        <v>469</v>
      </c>
      <c r="G276" s="115" t="s">
        <v>753</v>
      </c>
      <c r="H276" s="115" t="s">
        <v>489</v>
      </c>
      <c r="I276" s="114">
        <f>I277</f>
        <v>221505.5</v>
      </c>
      <c r="J276" s="114">
        <f>J277</f>
        <v>221425.5</v>
      </c>
      <c r="K276" s="114">
        <f>K277</f>
        <v>80</v>
      </c>
      <c r="L276" s="112"/>
    </row>
    <row r="277" spans="1:12" ht="12.75">
      <c r="A277" s="118"/>
      <c r="B277" s="117" t="s">
        <v>509</v>
      </c>
      <c r="C277" s="117"/>
      <c r="D277" s="115" t="s">
        <v>14</v>
      </c>
      <c r="E277" s="115" t="s">
        <v>508</v>
      </c>
      <c r="F277" s="115" t="s">
        <v>469</v>
      </c>
      <c r="G277" s="115" t="s">
        <v>753</v>
      </c>
      <c r="H277" s="115" t="s">
        <v>488</v>
      </c>
      <c r="I277" s="114">
        <f>I278</f>
        <v>221505.5</v>
      </c>
      <c r="J277" s="114">
        <f>J278</f>
        <v>221425.5</v>
      </c>
      <c r="K277" s="114">
        <f>K278</f>
        <v>80</v>
      </c>
      <c r="L277" s="112"/>
    </row>
    <row r="278" spans="1:12" ht="36">
      <c r="A278" s="118"/>
      <c r="B278" s="117" t="s">
        <v>277</v>
      </c>
      <c r="C278" s="117"/>
      <c r="D278" s="115" t="s">
        <v>14</v>
      </c>
      <c r="E278" s="115" t="s">
        <v>508</v>
      </c>
      <c r="F278" s="115" t="s">
        <v>469</v>
      </c>
      <c r="G278" s="115" t="s">
        <v>753</v>
      </c>
      <c r="H278" s="115" t="s">
        <v>486</v>
      </c>
      <c r="I278" s="114">
        <v>221505.5</v>
      </c>
      <c r="J278" s="114">
        <v>221425.5</v>
      </c>
      <c r="K278" s="114">
        <f>I278-J278</f>
        <v>80</v>
      </c>
      <c r="L278" s="112"/>
    </row>
    <row r="279" spans="1:12" ht="48">
      <c r="A279" s="118"/>
      <c r="B279" s="121" t="s">
        <v>760</v>
      </c>
      <c r="C279" s="117"/>
      <c r="D279" s="118" t="s">
        <v>14</v>
      </c>
      <c r="E279" s="118" t="s">
        <v>508</v>
      </c>
      <c r="F279" s="118" t="s">
        <v>469</v>
      </c>
      <c r="G279" s="118" t="s">
        <v>789</v>
      </c>
      <c r="H279" s="118" t="s">
        <v>463</v>
      </c>
      <c r="I279" s="108">
        <f>I280+I287</f>
        <v>197955.3</v>
      </c>
      <c r="J279" s="108">
        <f>J280+J287</f>
        <v>189276.56</v>
      </c>
      <c r="K279" s="108">
        <f>K280+K287</f>
        <v>8678.740000000002</v>
      </c>
      <c r="L279" s="112"/>
    </row>
    <row r="280" spans="1:12" ht="64.5" customHeight="1">
      <c r="A280" s="118"/>
      <c r="B280" s="121" t="s">
        <v>787</v>
      </c>
      <c r="C280" s="117"/>
      <c r="D280" s="118" t="s">
        <v>14</v>
      </c>
      <c r="E280" s="118" t="s">
        <v>508</v>
      </c>
      <c r="F280" s="118" t="s">
        <v>469</v>
      </c>
      <c r="G280" s="118" t="s">
        <v>785</v>
      </c>
      <c r="H280" s="118" t="s">
        <v>463</v>
      </c>
      <c r="I280" s="108">
        <f>I281+I284</f>
        <v>83800</v>
      </c>
      <c r="J280" s="108">
        <f>J281+J284</f>
        <v>75121.26</v>
      </c>
      <c r="K280" s="108">
        <f>K281+K284</f>
        <v>8678.740000000002</v>
      </c>
      <c r="L280" s="112"/>
    </row>
    <row r="281" spans="1:12" ht="24">
      <c r="A281" s="118"/>
      <c r="B281" s="117" t="s">
        <v>97</v>
      </c>
      <c r="C281" s="117"/>
      <c r="D281" s="115" t="s">
        <v>14</v>
      </c>
      <c r="E281" s="115" t="s">
        <v>508</v>
      </c>
      <c r="F281" s="115" t="s">
        <v>469</v>
      </c>
      <c r="G281" s="115" t="s">
        <v>785</v>
      </c>
      <c r="H281" s="115" t="s">
        <v>72</v>
      </c>
      <c r="I281" s="114">
        <f>I282</f>
        <v>33715</v>
      </c>
      <c r="J281" s="114">
        <f>J282</f>
        <v>26769.2</v>
      </c>
      <c r="K281" s="114">
        <f>K282</f>
        <v>6945.799999999999</v>
      </c>
      <c r="L281" s="112"/>
    </row>
    <row r="282" spans="1:12" ht="24">
      <c r="A282" s="118"/>
      <c r="B282" s="117" t="s">
        <v>472</v>
      </c>
      <c r="C282" s="117"/>
      <c r="D282" s="115" t="s">
        <v>14</v>
      </c>
      <c r="E282" s="115" t="s">
        <v>508</v>
      </c>
      <c r="F282" s="115" t="s">
        <v>469</v>
      </c>
      <c r="G282" s="115" t="s">
        <v>785</v>
      </c>
      <c r="H282" s="115" t="s">
        <v>471</v>
      </c>
      <c r="I282" s="114">
        <f>I283</f>
        <v>33715</v>
      </c>
      <c r="J282" s="114">
        <f>J283</f>
        <v>26769.2</v>
      </c>
      <c r="K282" s="114">
        <f>K283</f>
        <v>6945.799999999999</v>
      </c>
      <c r="L282" s="112"/>
    </row>
    <row r="283" spans="1:12" ht="24">
      <c r="A283" s="118"/>
      <c r="B283" s="117" t="s">
        <v>504</v>
      </c>
      <c r="C283" s="117"/>
      <c r="D283" s="115" t="s">
        <v>14</v>
      </c>
      <c r="E283" s="115" t="s">
        <v>508</v>
      </c>
      <c r="F283" s="115" t="s">
        <v>469</v>
      </c>
      <c r="G283" s="115" t="s">
        <v>785</v>
      </c>
      <c r="H283" s="115" t="s">
        <v>468</v>
      </c>
      <c r="I283" s="114">
        <v>33715</v>
      </c>
      <c r="J283" s="114">
        <v>26769.2</v>
      </c>
      <c r="K283" s="114">
        <f>I283-J283</f>
        <v>6945.799999999999</v>
      </c>
      <c r="L283" s="112"/>
    </row>
    <row r="284" spans="1:12" ht="36">
      <c r="A284" s="118"/>
      <c r="B284" s="117" t="s">
        <v>273</v>
      </c>
      <c r="C284" s="117"/>
      <c r="D284" s="115" t="s">
        <v>14</v>
      </c>
      <c r="E284" s="115" t="s">
        <v>508</v>
      </c>
      <c r="F284" s="115" t="s">
        <v>469</v>
      </c>
      <c r="G284" s="115" t="s">
        <v>785</v>
      </c>
      <c r="H284" s="115" t="s">
        <v>489</v>
      </c>
      <c r="I284" s="114">
        <f>I285</f>
        <v>50085</v>
      </c>
      <c r="J284" s="114">
        <f>J285</f>
        <v>48352.06</v>
      </c>
      <c r="K284" s="114">
        <f>K285</f>
        <v>1732.9400000000023</v>
      </c>
      <c r="L284" s="112"/>
    </row>
    <row r="285" spans="1:12" ht="12.75">
      <c r="A285" s="118"/>
      <c r="B285" s="117" t="s">
        <v>509</v>
      </c>
      <c r="C285" s="117"/>
      <c r="D285" s="115" t="s">
        <v>14</v>
      </c>
      <c r="E285" s="115" t="s">
        <v>508</v>
      </c>
      <c r="F285" s="115" t="s">
        <v>469</v>
      </c>
      <c r="G285" s="115" t="s">
        <v>785</v>
      </c>
      <c r="H285" s="115" t="s">
        <v>488</v>
      </c>
      <c r="I285" s="114">
        <f>I286</f>
        <v>50085</v>
      </c>
      <c r="J285" s="114">
        <f>J286</f>
        <v>48352.06</v>
      </c>
      <c r="K285" s="114">
        <f>K286</f>
        <v>1732.9400000000023</v>
      </c>
      <c r="L285" s="112"/>
    </row>
    <row r="286" spans="1:12" ht="36">
      <c r="A286" s="118"/>
      <c r="B286" s="117" t="s">
        <v>277</v>
      </c>
      <c r="C286" s="117"/>
      <c r="D286" s="115" t="s">
        <v>14</v>
      </c>
      <c r="E286" s="115" t="s">
        <v>508</v>
      </c>
      <c r="F286" s="115" t="s">
        <v>469</v>
      </c>
      <c r="G286" s="115" t="s">
        <v>785</v>
      </c>
      <c r="H286" s="115" t="s">
        <v>486</v>
      </c>
      <c r="I286" s="114">
        <v>50085</v>
      </c>
      <c r="J286" s="114">
        <v>48352.06</v>
      </c>
      <c r="K286" s="114">
        <f>I286-J286</f>
        <v>1732.9400000000023</v>
      </c>
      <c r="L286" s="112"/>
    </row>
    <row r="287" spans="1:12" ht="52.5" customHeight="1">
      <c r="A287" s="118"/>
      <c r="B287" s="121" t="s">
        <v>788</v>
      </c>
      <c r="C287" s="121"/>
      <c r="D287" s="118" t="s">
        <v>14</v>
      </c>
      <c r="E287" s="118" t="s">
        <v>508</v>
      </c>
      <c r="F287" s="118" t="s">
        <v>469</v>
      </c>
      <c r="G287" s="118" t="s">
        <v>786</v>
      </c>
      <c r="H287" s="118" t="s">
        <v>463</v>
      </c>
      <c r="I287" s="108">
        <f>I288</f>
        <v>114155.3</v>
      </c>
      <c r="J287" s="108">
        <f>J288</f>
        <v>114155.3</v>
      </c>
      <c r="K287" s="108">
        <f>K288</f>
        <v>0</v>
      </c>
      <c r="L287" s="112"/>
    </row>
    <row r="288" spans="1:12" ht="24">
      <c r="A288" s="118"/>
      <c r="B288" s="117" t="s">
        <v>97</v>
      </c>
      <c r="C288" s="117"/>
      <c r="D288" s="115" t="s">
        <v>14</v>
      </c>
      <c r="E288" s="115" t="s">
        <v>508</v>
      </c>
      <c r="F288" s="115" t="s">
        <v>469</v>
      </c>
      <c r="G288" s="115" t="s">
        <v>786</v>
      </c>
      <c r="H288" s="115" t="s">
        <v>72</v>
      </c>
      <c r="I288" s="114">
        <f>I289</f>
        <v>114155.3</v>
      </c>
      <c r="J288" s="114">
        <f>J289</f>
        <v>114155.3</v>
      </c>
      <c r="K288" s="114">
        <f>K289</f>
        <v>0</v>
      </c>
      <c r="L288" s="112"/>
    </row>
    <row r="289" spans="1:12" ht="24">
      <c r="A289" s="118"/>
      <c r="B289" s="117" t="s">
        <v>472</v>
      </c>
      <c r="C289" s="117"/>
      <c r="D289" s="115" t="s">
        <v>14</v>
      </c>
      <c r="E289" s="115" t="s">
        <v>508</v>
      </c>
      <c r="F289" s="115" t="s">
        <v>469</v>
      </c>
      <c r="G289" s="115" t="s">
        <v>786</v>
      </c>
      <c r="H289" s="115" t="s">
        <v>471</v>
      </c>
      <c r="I289" s="114">
        <f>I290</f>
        <v>114155.3</v>
      </c>
      <c r="J289" s="114">
        <f>J290</f>
        <v>114155.3</v>
      </c>
      <c r="K289" s="114">
        <f>K290</f>
        <v>0</v>
      </c>
      <c r="L289" s="112"/>
    </row>
    <row r="290" spans="1:12" ht="24">
      <c r="A290" s="118"/>
      <c r="B290" s="117" t="s">
        <v>504</v>
      </c>
      <c r="C290" s="117"/>
      <c r="D290" s="115" t="s">
        <v>14</v>
      </c>
      <c r="E290" s="115" t="s">
        <v>508</v>
      </c>
      <c r="F290" s="115" t="s">
        <v>469</v>
      </c>
      <c r="G290" s="115" t="s">
        <v>786</v>
      </c>
      <c r="H290" s="115" t="s">
        <v>468</v>
      </c>
      <c r="I290" s="114">
        <v>114155.3</v>
      </c>
      <c r="J290" s="114">
        <v>114155.3</v>
      </c>
      <c r="K290" s="114">
        <f>I290-J290</f>
        <v>0</v>
      </c>
      <c r="L290" s="112"/>
    </row>
    <row r="291" spans="1:12" ht="12.75">
      <c r="A291" s="118"/>
      <c r="B291" s="121" t="s">
        <v>507</v>
      </c>
      <c r="C291" s="121"/>
      <c r="D291" s="118" t="s">
        <v>14</v>
      </c>
      <c r="E291" s="118" t="s">
        <v>502</v>
      </c>
      <c r="F291" s="118" t="s">
        <v>482</v>
      </c>
      <c r="G291" s="128" t="s">
        <v>637</v>
      </c>
      <c r="H291" s="118" t="s">
        <v>463</v>
      </c>
      <c r="I291" s="108">
        <f>I292</f>
        <v>28823367.58</v>
      </c>
      <c r="J291" s="107">
        <f>J292</f>
        <v>28823278.75</v>
      </c>
      <c r="K291" s="107">
        <f>I291-J291</f>
        <v>88.82999999821186</v>
      </c>
      <c r="L291" s="112"/>
    </row>
    <row r="292" spans="1:12" ht="12.75">
      <c r="A292" s="115"/>
      <c r="B292" s="121" t="s">
        <v>365</v>
      </c>
      <c r="C292" s="121"/>
      <c r="D292" s="118" t="s">
        <v>14</v>
      </c>
      <c r="E292" s="118" t="s">
        <v>502</v>
      </c>
      <c r="F292" s="118" t="s">
        <v>461</v>
      </c>
      <c r="G292" s="128" t="s">
        <v>637</v>
      </c>
      <c r="H292" s="118" t="s">
        <v>463</v>
      </c>
      <c r="I292" s="108">
        <f>I293</f>
        <v>28823367.58</v>
      </c>
      <c r="J292" s="108">
        <f>J293</f>
        <v>28823278.75</v>
      </c>
      <c r="K292" s="108">
        <f>K293</f>
        <v>88.82999999995809</v>
      </c>
      <c r="L292" s="112"/>
    </row>
    <row r="293" spans="1:12" ht="48">
      <c r="A293" s="115"/>
      <c r="B293" s="121" t="s">
        <v>720</v>
      </c>
      <c r="C293" s="121"/>
      <c r="D293" s="118" t="s">
        <v>14</v>
      </c>
      <c r="E293" s="118" t="s">
        <v>502</v>
      </c>
      <c r="F293" s="118" t="s">
        <v>461</v>
      </c>
      <c r="G293" s="118" t="s">
        <v>725</v>
      </c>
      <c r="H293" s="118" t="s">
        <v>463</v>
      </c>
      <c r="I293" s="108">
        <f>I294+I324</f>
        <v>28823367.58</v>
      </c>
      <c r="J293" s="108">
        <f>J294+J324</f>
        <v>28823278.75</v>
      </c>
      <c r="K293" s="108">
        <f>K294+K324</f>
        <v>88.82999999995809</v>
      </c>
      <c r="L293" s="112"/>
    </row>
    <row r="294" spans="1:12" ht="24">
      <c r="A294" s="115"/>
      <c r="B294" s="121" t="s">
        <v>721</v>
      </c>
      <c r="C294" s="121"/>
      <c r="D294" s="118" t="s">
        <v>14</v>
      </c>
      <c r="E294" s="118" t="s">
        <v>502</v>
      </c>
      <c r="F294" s="118" t="s">
        <v>461</v>
      </c>
      <c r="G294" s="118" t="s">
        <v>724</v>
      </c>
      <c r="H294" s="118" t="s">
        <v>463</v>
      </c>
      <c r="I294" s="108">
        <f>I295</f>
        <v>26377187.58</v>
      </c>
      <c r="J294" s="108">
        <f>J295</f>
        <v>26377098.75</v>
      </c>
      <c r="K294" s="108">
        <f>K295</f>
        <v>88.82999999995809</v>
      </c>
      <c r="L294" s="112"/>
    </row>
    <row r="295" spans="1:12" ht="24">
      <c r="A295" s="115"/>
      <c r="B295" s="121" t="s">
        <v>722</v>
      </c>
      <c r="C295" s="121"/>
      <c r="D295" s="118" t="s">
        <v>14</v>
      </c>
      <c r="E295" s="118" t="s">
        <v>502</v>
      </c>
      <c r="F295" s="118" t="s">
        <v>461</v>
      </c>
      <c r="G295" s="118" t="s">
        <v>726</v>
      </c>
      <c r="H295" s="118" t="s">
        <v>463</v>
      </c>
      <c r="I295" s="108">
        <f>I296+I302+I306+I310+I314</f>
        <v>26377187.58</v>
      </c>
      <c r="J295" s="108">
        <f>J296+J302+J306+J310+J314</f>
        <v>26377098.75</v>
      </c>
      <c r="K295" s="108">
        <f>K296+K302+K306+K310+K314</f>
        <v>88.82999999995809</v>
      </c>
      <c r="L295" s="112"/>
    </row>
    <row r="296" spans="1:12" ht="49.5" customHeight="1">
      <c r="A296" s="115"/>
      <c r="B296" s="136" t="s">
        <v>474</v>
      </c>
      <c r="C296" s="117"/>
      <c r="D296" s="118" t="s">
        <v>14</v>
      </c>
      <c r="E296" s="118" t="s">
        <v>502</v>
      </c>
      <c r="F296" s="118" t="s">
        <v>461</v>
      </c>
      <c r="G296" s="118" t="s">
        <v>723</v>
      </c>
      <c r="H296" s="118" t="s">
        <v>463</v>
      </c>
      <c r="I296" s="108">
        <f>I297</f>
        <v>7840500</v>
      </c>
      <c r="J296" s="108">
        <f>J297</f>
        <v>7840500</v>
      </c>
      <c r="K296" s="108">
        <f>K297</f>
        <v>0</v>
      </c>
      <c r="L296" s="112"/>
    </row>
    <row r="297" spans="1:12" ht="25.5" customHeight="1">
      <c r="A297" s="115"/>
      <c r="B297" s="120" t="s">
        <v>495</v>
      </c>
      <c r="C297" s="120"/>
      <c r="D297" s="118" t="s">
        <v>14</v>
      </c>
      <c r="E297" s="118" t="s">
        <v>502</v>
      </c>
      <c r="F297" s="118" t="s">
        <v>461</v>
      </c>
      <c r="G297" s="118" t="s">
        <v>719</v>
      </c>
      <c r="H297" s="118" t="s">
        <v>463</v>
      </c>
      <c r="I297" s="108">
        <f>I298</f>
        <v>7840500</v>
      </c>
      <c r="J297" s="107">
        <f>J298</f>
        <v>7840500</v>
      </c>
      <c r="K297" s="107">
        <f>I297-J297</f>
        <v>0</v>
      </c>
      <c r="L297" s="112"/>
    </row>
    <row r="298" spans="1:12" ht="24">
      <c r="A298" s="115"/>
      <c r="B298" s="130" t="s">
        <v>324</v>
      </c>
      <c r="C298" s="130"/>
      <c r="D298" s="115" t="s">
        <v>14</v>
      </c>
      <c r="E298" s="115" t="s">
        <v>502</v>
      </c>
      <c r="F298" s="115" t="s">
        <v>461</v>
      </c>
      <c r="G298" s="115" t="s">
        <v>719</v>
      </c>
      <c r="H298" s="115" t="s">
        <v>494</v>
      </c>
      <c r="I298" s="114">
        <f>I299</f>
        <v>7840500</v>
      </c>
      <c r="J298" s="113">
        <f>J299</f>
        <v>7840500</v>
      </c>
      <c r="K298" s="113">
        <f>I298-J298</f>
        <v>0</v>
      </c>
      <c r="L298" s="112"/>
    </row>
    <row r="299" spans="1:12" ht="12.75">
      <c r="A299" s="115"/>
      <c r="B299" s="119" t="s">
        <v>326</v>
      </c>
      <c r="C299" s="119"/>
      <c r="D299" s="115" t="s">
        <v>14</v>
      </c>
      <c r="E299" s="115" t="s">
        <v>502</v>
      </c>
      <c r="F299" s="115" t="s">
        <v>461</v>
      </c>
      <c r="G299" s="115" t="s">
        <v>719</v>
      </c>
      <c r="H299" s="115" t="s">
        <v>493</v>
      </c>
      <c r="I299" s="114">
        <f>I300+I301</f>
        <v>7840500</v>
      </c>
      <c r="J299" s="114">
        <f>J300+J301</f>
        <v>7840500</v>
      </c>
      <c r="K299" s="114">
        <f>K300+K301</f>
        <v>0</v>
      </c>
      <c r="L299" s="112"/>
    </row>
    <row r="300" spans="1:12" ht="48">
      <c r="A300" s="115"/>
      <c r="B300" s="133" t="s">
        <v>328</v>
      </c>
      <c r="C300" s="130"/>
      <c r="D300" s="115" t="s">
        <v>14</v>
      </c>
      <c r="E300" s="115" t="s">
        <v>502</v>
      </c>
      <c r="F300" s="115" t="s">
        <v>461</v>
      </c>
      <c r="G300" s="115" t="s">
        <v>719</v>
      </c>
      <c r="H300" s="115" t="s">
        <v>492</v>
      </c>
      <c r="I300" s="114">
        <v>7748500</v>
      </c>
      <c r="J300" s="113">
        <v>7748500</v>
      </c>
      <c r="K300" s="113">
        <f>I300-J300</f>
        <v>0</v>
      </c>
      <c r="L300" s="112"/>
    </row>
    <row r="301" spans="1:12" ht="12.75">
      <c r="A301" s="115"/>
      <c r="B301" s="131" t="s">
        <v>802</v>
      </c>
      <c r="C301" s="130"/>
      <c r="D301" s="115" t="s">
        <v>14</v>
      </c>
      <c r="E301" s="115" t="s">
        <v>502</v>
      </c>
      <c r="F301" s="115" t="s">
        <v>461</v>
      </c>
      <c r="G301" s="115" t="s">
        <v>719</v>
      </c>
      <c r="H301" s="115" t="s">
        <v>800</v>
      </c>
      <c r="I301" s="114">
        <v>92000</v>
      </c>
      <c r="J301" s="113">
        <v>92000</v>
      </c>
      <c r="K301" s="113">
        <f>I301-J301</f>
        <v>0</v>
      </c>
      <c r="L301" s="112"/>
    </row>
    <row r="302" spans="1:12" ht="24">
      <c r="A302" s="115"/>
      <c r="B302" s="132" t="s">
        <v>505</v>
      </c>
      <c r="C302" s="132"/>
      <c r="D302" s="118" t="s">
        <v>14</v>
      </c>
      <c r="E302" s="118" t="s">
        <v>502</v>
      </c>
      <c r="F302" s="118" t="s">
        <v>461</v>
      </c>
      <c r="G302" s="118" t="s">
        <v>727</v>
      </c>
      <c r="H302" s="118" t="s">
        <v>463</v>
      </c>
      <c r="I302" s="108">
        <f>I303</f>
        <v>464200</v>
      </c>
      <c r="J302" s="108">
        <f>J303</f>
        <v>464200</v>
      </c>
      <c r="K302" s="108">
        <f>K303</f>
        <v>0</v>
      </c>
      <c r="L302" s="112"/>
    </row>
    <row r="303" spans="1:12" ht="24">
      <c r="A303" s="115"/>
      <c r="B303" s="126" t="s">
        <v>97</v>
      </c>
      <c r="C303" s="130"/>
      <c r="D303" s="115" t="s">
        <v>14</v>
      </c>
      <c r="E303" s="115" t="s">
        <v>502</v>
      </c>
      <c r="F303" s="115" t="s">
        <v>461</v>
      </c>
      <c r="G303" s="115" t="s">
        <v>727</v>
      </c>
      <c r="H303" s="115" t="s">
        <v>72</v>
      </c>
      <c r="I303" s="114">
        <f>I304</f>
        <v>464200</v>
      </c>
      <c r="J303" s="114">
        <f>J304</f>
        <v>464200</v>
      </c>
      <c r="K303" s="114">
        <f>K304</f>
        <v>0</v>
      </c>
      <c r="L303" s="112"/>
    </row>
    <row r="304" spans="1:12" ht="24">
      <c r="A304" s="115"/>
      <c r="B304" s="126" t="s">
        <v>472</v>
      </c>
      <c r="C304" s="130"/>
      <c r="D304" s="115" t="s">
        <v>14</v>
      </c>
      <c r="E304" s="115" t="s">
        <v>502</v>
      </c>
      <c r="F304" s="115" t="s">
        <v>461</v>
      </c>
      <c r="G304" s="115" t="s">
        <v>727</v>
      </c>
      <c r="H304" s="115" t="s">
        <v>471</v>
      </c>
      <c r="I304" s="114">
        <f>I305</f>
        <v>464200</v>
      </c>
      <c r="J304" s="114">
        <f>J305</f>
        <v>464200</v>
      </c>
      <c r="K304" s="114">
        <f>K305</f>
        <v>0</v>
      </c>
      <c r="L304" s="112"/>
    </row>
    <row r="305" spans="1:12" ht="24">
      <c r="A305" s="115"/>
      <c r="B305" s="126" t="s">
        <v>259</v>
      </c>
      <c r="C305" s="130"/>
      <c r="D305" s="115" t="s">
        <v>14</v>
      </c>
      <c r="E305" s="115" t="s">
        <v>502</v>
      </c>
      <c r="F305" s="115" t="s">
        <v>461</v>
      </c>
      <c r="G305" s="115" t="s">
        <v>727</v>
      </c>
      <c r="H305" s="115" t="s">
        <v>503</v>
      </c>
      <c r="I305" s="114">
        <v>464200</v>
      </c>
      <c r="J305" s="114">
        <v>464200</v>
      </c>
      <c r="K305" s="113">
        <f>I305-J305</f>
        <v>0</v>
      </c>
      <c r="L305" s="112"/>
    </row>
    <row r="306" spans="1:12" ht="24">
      <c r="A306" s="115"/>
      <c r="B306" s="136" t="s">
        <v>801</v>
      </c>
      <c r="C306" s="132"/>
      <c r="D306" s="118" t="s">
        <v>14</v>
      </c>
      <c r="E306" s="118" t="s">
        <v>502</v>
      </c>
      <c r="F306" s="118" t="s">
        <v>461</v>
      </c>
      <c r="G306" s="118" t="s">
        <v>799</v>
      </c>
      <c r="H306" s="118" t="s">
        <v>463</v>
      </c>
      <c r="I306" s="108">
        <f>I307</f>
        <v>562720</v>
      </c>
      <c r="J306" s="108">
        <f>J307</f>
        <v>562720</v>
      </c>
      <c r="K306" s="108">
        <f>K307</f>
        <v>0</v>
      </c>
      <c r="L306" s="112"/>
    </row>
    <row r="307" spans="1:12" ht="24">
      <c r="A307" s="115"/>
      <c r="B307" s="130" t="s">
        <v>324</v>
      </c>
      <c r="C307" s="130"/>
      <c r="D307" s="115" t="s">
        <v>14</v>
      </c>
      <c r="E307" s="115" t="s">
        <v>502</v>
      </c>
      <c r="F307" s="115" t="s">
        <v>461</v>
      </c>
      <c r="G307" s="115" t="s">
        <v>799</v>
      </c>
      <c r="H307" s="115" t="s">
        <v>494</v>
      </c>
      <c r="I307" s="114">
        <f>I308</f>
        <v>562720</v>
      </c>
      <c r="J307" s="114">
        <f>J308</f>
        <v>562720</v>
      </c>
      <c r="K307" s="114">
        <f>K308</f>
        <v>0</v>
      </c>
      <c r="L307" s="112"/>
    </row>
    <row r="308" spans="1:12" ht="12.75">
      <c r="A308" s="115"/>
      <c r="B308" s="119" t="s">
        <v>326</v>
      </c>
      <c r="C308" s="130"/>
      <c r="D308" s="115" t="s">
        <v>14</v>
      </c>
      <c r="E308" s="115" t="s">
        <v>502</v>
      </c>
      <c r="F308" s="115" t="s">
        <v>461</v>
      </c>
      <c r="G308" s="115" t="s">
        <v>799</v>
      </c>
      <c r="H308" s="115" t="s">
        <v>493</v>
      </c>
      <c r="I308" s="114">
        <f>I309</f>
        <v>562720</v>
      </c>
      <c r="J308" s="114">
        <f>J309</f>
        <v>562720</v>
      </c>
      <c r="K308" s="114">
        <f>K309</f>
        <v>0</v>
      </c>
      <c r="L308" s="112"/>
    </row>
    <row r="309" spans="1:12" ht="12.75">
      <c r="A309" s="115"/>
      <c r="B309" s="131" t="s">
        <v>802</v>
      </c>
      <c r="C309" s="130"/>
      <c r="D309" s="115" t="s">
        <v>14</v>
      </c>
      <c r="E309" s="115" t="s">
        <v>502</v>
      </c>
      <c r="F309" s="115" t="s">
        <v>461</v>
      </c>
      <c r="G309" s="115" t="s">
        <v>799</v>
      </c>
      <c r="H309" s="115" t="s">
        <v>800</v>
      </c>
      <c r="I309" s="114">
        <v>562720</v>
      </c>
      <c r="J309" s="114">
        <v>562720</v>
      </c>
      <c r="K309" s="113">
        <f>I309-J309</f>
        <v>0</v>
      </c>
      <c r="L309" s="112"/>
    </row>
    <row r="310" spans="1:12" ht="36">
      <c r="A310" s="115"/>
      <c r="B310" s="136" t="s">
        <v>770</v>
      </c>
      <c r="C310" s="132"/>
      <c r="D310" s="118" t="s">
        <v>14</v>
      </c>
      <c r="E310" s="118" t="s">
        <v>502</v>
      </c>
      <c r="F310" s="118" t="s">
        <v>461</v>
      </c>
      <c r="G310" s="118" t="s">
        <v>769</v>
      </c>
      <c r="H310" s="118" t="s">
        <v>463</v>
      </c>
      <c r="I310" s="108">
        <f>I311</f>
        <v>14893767.58</v>
      </c>
      <c r="J310" s="108">
        <f>J311</f>
        <v>14893767.58</v>
      </c>
      <c r="K310" s="108">
        <f>K311</f>
        <v>0</v>
      </c>
      <c r="L310" s="112"/>
    </row>
    <row r="311" spans="1:12" ht="24">
      <c r="A311" s="115"/>
      <c r="B311" s="126" t="s">
        <v>97</v>
      </c>
      <c r="C311" s="130"/>
      <c r="D311" s="115" t="s">
        <v>14</v>
      </c>
      <c r="E311" s="115" t="s">
        <v>502</v>
      </c>
      <c r="F311" s="115" t="s">
        <v>461</v>
      </c>
      <c r="G311" s="115" t="s">
        <v>769</v>
      </c>
      <c r="H311" s="115" t="s">
        <v>72</v>
      </c>
      <c r="I311" s="114">
        <f>I312</f>
        <v>14893767.58</v>
      </c>
      <c r="J311" s="114">
        <f>J312</f>
        <v>14893767.58</v>
      </c>
      <c r="K311" s="114">
        <f>K312</f>
        <v>0</v>
      </c>
      <c r="L311" s="112"/>
    </row>
    <row r="312" spans="1:12" ht="24">
      <c r="A312" s="115"/>
      <c r="B312" s="126" t="s">
        <v>472</v>
      </c>
      <c r="C312" s="130"/>
      <c r="D312" s="115" t="s">
        <v>14</v>
      </c>
      <c r="E312" s="115" t="s">
        <v>502</v>
      </c>
      <c r="F312" s="115" t="s">
        <v>461</v>
      </c>
      <c r="G312" s="115" t="s">
        <v>769</v>
      </c>
      <c r="H312" s="115" t="s">
        <v>471</v>
      </c>
      <c r="I312" s="114">
        <f>I313</f>
        <v>14893767.58</v>
      </c>
      <c r="J312" s="114">
        <f>J313</f>
        <v>14893767.58</v>
      </c>
      <c r="K312" s="114">
        <f>K313</f>
        <v>0</v>
      </c>
      <c r="L312" s="112"/>
    </row>
    <row r="313" spans="1:12" ht="24">
      <c r="A313" s="115"/>
      <c r="B313" s="126" t="s">
        <v>259</v>
      </c>
      <c r="C313" s="130"/>
      <c r="D313" s="115" t="s">
        <v>14</v>
      </c>
      <c r="E313" s="115" t="s">
        <v>502</v>
      </c>
      <c r="F313" s="115" t="s">
        <v>461</v>
      </c>
      <c r="G313" s="115" t="s">
        <v>769</v>
      </c>
      <c r="H313" s="115" t="s">
        <v>503</v>
      </c>
      <c r="I313" s="114">
        <v>14893767.58</v>
      </c>
      <c r="J313" s="114">
        <v>14893767.58</v>
      </c>
      <c r="K313" s="113">
        <f>I313-J313</f>
        <v>0</v>
      </c>
      <c r="L313" s="112"/>
    </row>
    <row r="314" spans="1:12" ht="48">
      <c r="A314" s="115"/>
      <c r="B314" s="136" t="s">
        <v>760</v>
      </c>
      <c r="C314" s="130"/>
      <c r="D314" s="118" t="s">
        <v>14</v>
      </c>
      <c r="E314" s="118" t="s">
        <v>502</v>
      </c>
      <c r="F314" s="118" t="s">
        <v>461</v>
      </c>
      <c r="G314" s="118" t="s">
        <v>764</v>
      </c>
      <c r="H314" s="118" t="s">
        <v>463</v>
      </c>
      <c r="I314" s="108">
        <f>I315+I320</f>
        <v>2616000</v>
      </c>
      <c r="J314" s="108">
        <f>J315+J320</f>
        <v>2615911.17</v>
      </c>
      <c r="K314" s="108">
        <f>K315+K320</f>
        <v>88.82999999995809</v>
      </c>
      <c r="L314" s="112"/>
    </row>
    <row r="315" spans="1:12" ht="48">
      <c r="A315" s="115"/>
      <c r="B315" s="121" t="s">
        <v>807</v>
      </c>
      <c r="C315" s="130"/>
      <c r="D315" s="118" t="s">
        <v>14</v>
      </c>
      <c r="E315" s="118" t="s">
        <v>502</v>
      </c>
      <c r="F315" s="118" t="s">
        <v>461</v>
      </c>
      <c r="G315" s="118" t="s">
        <v>806</v>
      </c>
      <c r="H315" s="118" t="s">
        <v>463</v>
      </c>
      <c r="I315" s="108">
        <f>I316</f>
        <v>1688100</v>
      </c>
      <c r="J315" s="108">
        <f>J316</f>
        <v>1688100</v>
      </c>
      <c r="K315" s="108">
        <f>K316</f>
        <v>0</v>
      </c>
      <c r="L315" s="112"/>
    </row>
    <row r="316" spans="1:12" ht="24">
      <c r="A316" s="115"/>
      <c r="B316" s="130" t="s">
        <v>324</v>
      </c>
      <c r="C316" s="130"/>
      <c r="D316" s="115" t="s">
        <v>14</v>
      </c>
      <c r="E316" s="115" t="s">
        <v>502</v>
      </c>
      <c r="F316" s="115" t="s">
        <v>461</v>
      </c>
      <c r="G316" s="115" t="s">
        <v>806</v>
      </c>
      <c r="H316" s="115" t="s">
        <v>494</v>
      </c>
      <c r="I316" s="114">
        <f>I317</f>
        <v>1688100</v>
      </c>
      <c r="J316" s="114">
        <f>J317</f>
        <v>1688100</v>
      </c>
      <c r="K316" s="114">
        <f>K317</f>
        <v>0</v>
      </c>
      <c r="L316" s="112"/>
    </row>
    <row r="317" spans="1:12" ht="12.75">
      <c r="A317" s="115"/>
      <c r="B317" s="119" t="s">
        <v>326</v>
      </c>
      <c r="C317" s="130"/>
      <c r="D317" s="115" t="s">
        <v>14</v>
      </c>
      <c r="E317" s="115" t="s">
        <v>502</v>
      </c>
      <c r="F317" s="115" t="s">
        <v>461</v>
      </c>
      <c r="G317" s="115" t="s">
        <v>806</v>
      </c>
      <c r="H317" s="115" t="s">
        <v>493</v>
      </c>
      <c r="I317" s="114">
        <f>I318+I319</f>
        <v>1688100</v>
      </c>
      <c r="J317" s="114">
        <f>J318+J319</f>
        <v>1688100</v>
      </c>
      <c r="K317" s="114">
        <f>K318+K319</f>
        <v>0</v>
      </c>
      <c r="L317" s="112"/>
    </row>
    <row r="318" spans="1:12" ht="48">
      <c r="A318" s="115"/>
      <c r="B318" s="133" t="s">
        <v>328</v>
      </c>
      <c r="C318" s="130"/>
      <c r="D318" s="115" t="s">
        <v>14</v>
      </c>
      <c r="E318" s="115" t="s">
        <v>502</v>
      </c>
      <c r="F318" s="115" t="s">
        <v>461</v>
      </c>
      <c r="G318" s="115" t="s">
        <v>806</v>
      </c>
      <c r="H318" s="115" t="s">
        <v>492</v>
      </c>
      <c r="I318" s="114">
        <v>588100</v>
      </c>
      <c r="J318" s="114">
        <v>588100</v>
      </c>
      <c r="K318" s="113">
        <f>I318-J318</f>
        <v>0</v>
      </c>
      <c r="L318" s="112"/>
    </row>
    <row r="319" spans="1:12" ht="12.75">
      <c r="A319" s="115"/>
      <c r="B319" s="131" t="s">
        <v>802</v>
      </c>
      <c r="C319" s="130"/>
      <c r="D319" s="115" t="s">
        <v>14</v>
      </c>
      <c r="E319" s="115" t="s">
        <v>502</v>
      </c>
      <c r="F319" s="115" t="s">
        <v>461</v>
      </c>
      <c r="G319" s="115" t="s">
        <v>806</v>
      </c>
      <c r="H319" s="115" t="s">
        <v>800</v>
      </c>
      <c r="I319" s="114">
        <v>1100000</v>
      </c>
      <c r="J319" s="114">
        <v>1100000</v>
      </c>
      <c r="K319" s="113">
        <f>I319-J319</f>
        <v>0</v>
      </c>
      <c r="L319" s="112"/>
    </row>
    <row r="320" spans="1:12" ht="36">
      <c r="A320" s="115"/>
      <c r="B320" s="121" t="s">
        <v>763</v>
      </c>
      <c r="C320" s="130"/>
      <c r="D320" s="118" t="s">
        <v>14</v>
      </c>
      <c r="E320" s="118" t="s">
        <v>502</v>
      </c>
      <c r="F320" s="118" t="s">
        <v>461</v>
      </c>
      <c r="G320" s="118" t="s">
        <v>762</v>
      </c>
      <c r="H320" s="118" t="s">
        <v>463</v>
      </c>
      <c r="I320" s="108">
        <f>I321</f>
        <v>927900</v>
      </c>
      <c r="J320" s="108">
        <f>J321</f>
        <v>927811.17</v>
      </c>
      <c r="K320" s="108">
        <f>K321</f>
        <v>88.82999999995809</v>
      </c>
      <c r="L320" s="112"/>
    </row>
    <row r="321" spans="1:12" ht="24">
      <c r="A321" s="115"/>
      <c r="B321" s="126" t="s">
        <v>97</v>
      </c>
      <c r="C321" s="130"/>
      <c r="D321" s="115" t="s">
        <v>14</v>
      </c>
      <c r="E321" s="115" t="s">
        <v>502</v>
      </c>
      <c r="F321" s="115" t="s">
        <v>461</v>
      </c>
      <c r="G321" s="115" t="s">
        <v>762</v>
      </c>
      <c r="H321" s="115" t="s">
        <v>72</v>
      </c>
      <c r="I321" s="114">
        <f>I322</f>
        <v>927900</v>
      </c>
      <c r="J321" s="114">
        <f>J322</f>
        <v>927811.17</v>
      </c>
      <c r="K321" s="114">
        <f>K322</f>
        <v>88.82999999995809</v>
      </c>
      <c r="L321" s="112"/>
    </row>
    <row r="322" spans="1:12" ht="24">
      <c r="A322" s="115"/>
      <c r="B322" s="126" t="s">
        <v>472</v>
      </c>
      <c r="C322" s="130"/>
      <c r="D322" s="115" t="s">
        <v>14</v>
      </c>
      <c r="E322" s="115" t="s">
        <v>502</v>
      </c>
      <c r="F322" s="115" t="s">
        <v>461</v>
      </c>
      <c r="G322" s="115" t="s">
        <v>762</v>
      </c>
      <c r="H322" s="115" t="s">
        <v>471</v>
      </c>
      <c r="I322" s="114">
        <f>I323</f>
        <v>927900</v>
      </c>
      <c r="J322" s="114">
        <f>J323</f>
        <v>927811.17</v>
      </c>
      <c r="K322" s="114">
        <f>K323</f>
        <v>88.82999999995809</v>
      </c>
      <c r="L322" s="112"/>
    </row>
    <row r="323" spans="1:12" ht="24">
      <c r="A323" s="115"/>
      <c r="B323" s="126" t="s">
        <v>259</v>
      </c>
      <c r="C323" s="130"/>
      <c r="D323" s="115" t="s">
        <v>14</v>
      </c>
      <c r="E323" s="115" t="s">
        <v>502</v>
      </c>
      <c r="F323" s="115" t="s">
        <v>461</v>
      </c>
      <c r="G323" s="115" t="s">
        <v>762</v>
      </c>
      <c r="H323" s="115" t="s">
        <v>503</v>
      </c>
      <c r="I323" s="114">
        <v>927900</v>
      </c>
      <c r="J323" s="114">
        <v>927811.17</v>
      </c>
      <c r="K323" s="114">
        <f>I323-J323</f>
        <v>88.82999999995809</v>
      </c>
      <c r="L323" s="112"/>
    </row>
    <row r="324" spans="1:12" ht="25.5" customHeight="1">
      <c r="A324" s="115"/>
      <c r="B324" s="138" t="s">
        <v>728</v>
      </c>
      <c r="C324" s="137"/>
      <c r="D324" s="118" t="s">
        <v>14</v>
      </c>
      <c r="E324" s="118" t="s">
        <v>502</v>
      </c>
      <c r="F324" s="118" t="s">
        <v>461</v>
      </c>
      <c r="G324" s="118" t="s">
        <v>733</v>
      </c>
      <c r="H324" s="118" t="s">
        <v>463</v>
      </c>
      <c r="I324" s="108">
        <f>I325</f>
        <v>2446180</v>
      </c>
      <c r="J324" s="108">
        <f>J325</f>
        <v>2446180</v>
      </c>
      <c r="K324" s="108">
        <f>K325</f>
        <v>0</v>
      </c>
      <c r="L324" s="112"/>
    </row>
    <row r="325" spans="1:12" ht="25.5" customHeight="1">
      <c r="A325" s="115"/>
      <c r="B325" s="138" t="s">
        <v>731</v>
      </c>
      <c r="C325" s="137"/>
      <c r="D325" s="118" t="s">
        <v>14</v>
      </c>
      <c r="E325" s="118" t="s">
        <v>502</v>
      </c>
      <c r="F325" s="118" t="s">
        <v>461</v>
      </c>
      <c r="G325" s="118" t="s">
        <v>732</v>
      </c>
      <c r="H325" s="118" t="s">
        <v>463</v>
      </c>
      <c r="I325" s="108">
        <f>I326+I331+I335</f>
        <v>2446180</v>
      </c>
      <c r="J325" s="108">
        <f>J326+J331+J335</f>
        <v>2446180</v>
      </c>
      <c r="K325" s="108">
        <f>K326+K331+K335</f>
        <v>0</v>
      </c>
      <c r="L325" s="112"/>
    </row>
    <row r="326" spans="1:12" ht="48">
      <c r="A326" s="115"/>
      <c r="B326" s="120" t="s">
        <v>474</v>
      </c>
      <c r="C326" s="120"/>
      <c r="D326" s="118" t="s">
        <v>14</v>
      </c>
      <c r="E326" s="118" t="s">
        <v>502</v>
      </c>
      <c r="F326" s="118" t="s">
        <v>461</v>
      </c>
      <c r="G326" s="118" t="s">
        <v>730</v>
      </c>
      <c r="H326" s="118" t="s">
        <v>463</v>
      </c>
      <c r="I326" s="108">
        <f aca="true" t="shared" si="38" ref="I326:J329">I327</f>
        <v>1977400</v>
      </c>
      <c r="J326" s="107">
        <f t="shared" si="38"/>
        <v>1977400</v>
      </c>
      <c r="K326" s="107">
        <f>I326-J326</f>
        <v>0</v>
      </c>
      <c r="L326" s="112"/>
    </row>
    <row r="327" spans="1:12" ht="24.75" customHeight="1">
      <c r="A327" s="115"/>
      <c r="B327" s="120" t="s">
        <v>495</v>
      </c>
      <c r="C327" s="120"/>
      <c r="D327" s="118" t="s">
        <v>14</v>
      </c>
      <c r="E327" s="118" t="s">
        <v>502</v>
      </c>
      <c r="F327" s="118" t="s">
        <v>461</v>
      </c>
      <c r="G327" s="118" t="s">
        <v>729</v>
      </c>
      <c r="H327" s="118" t="s">
        <v>463</v>
      </c>
      <c r="I327" s="108">
        <f t="shared" si="38"/>
        <v>1977400</v>
      </c>
      <c r="J327" s="107">
        <f t="shared" si="38"/>
        <v>1977400</v>
      </c>
      <c r="K327" s="107">
        <f>I327-J327</f>
        <v>0</v>
      </c>
      <c r="L327" s="112"/>
    </row>
    <row r="328" spans="1:12" ht="24">
      <c r="A328" s="115"/>
      <c r="B328" s="130" t="s">
        <v>324</v>
      </c>
      <c r="C328" s="130"/>
      <c r="D328" s="115" t="s">
        <v>14</v>
      </c>
      <c r="E328" s="115" t="s">
        <v>502</v>
      </c>
      <c r="F328" s="115" t="s">
        <v>461</v>
      </c>
      <c r="G328" s="115" t="s">
        <v>729</v>
      </c>
      <c r="H328" s="115" t="s">
        <v>494</v>
      </c>
      <c r="I328" s="114">
        <f t="shared" si="38"/>
        <v>1977400</v>
      </c>
      <c r="J328" s="113">
        <f t="shared" si="38"/>
        <v>1977400</v>
      </c>
      <c r="K328" s="113">
        <f>I328-J328</f>
        <v>0</v>
      </c>
      <c r="L328" s="112"/>
    </row>
    <row r="329" spans="1:12" ht="12.75">
      <c r="A329" s="115"/>
      <c r="B329" s="119" t="s">
        <v>326</v>
      </c>
      <c r="C329" s="119"/>
      <c r="D329" s="115" t="s">
        <v>14</v>
      </c>
      <c r="E329" s="115" t="s">
        <v>502</v>
      </c>
      <c r="F329" s="115" t="s">
        <v>461</v>
      </c>
      <c r="G329" s="115" t="s">
        <v>729</v>
      </c>
      <c r="H329" s="115" t="s">
        <v>493</v>
      </c>
      <c r="I329" s="114">
        <f t="shared" si="38"/>
        <v>1977400</v>
      </c>
      <c r="J329" s="113">
        <f t="shared" si="38"/>
        <v>1977400</v>
      </c>
      <c r="K329" s="113">
        <f>I329-J329</f>
        <v>0</v>
      </c>
      <c r="L329" s="112"/>
    </row>
    <row r="330" spans="1:12" ht="48">
      <c r="A330" s="115"/>
      <c r="B330" s="133" t="s">
        <v>328</v>
      </c>
      <c r="C330" s="130"/>
      <c r="D330" s="115" t="s">
        <v>14</v>
      </c>
      <c r="E330" s="115" t="s">
        <v>502</v>
      </c>
      <c r="F330" s="115" t="s">
        <v>461</v>
      </c>
      <c r="G330" s="115" t="s">
        <v>729</v>
      </c>
      <c r="H330" s="115" t="s">
        <v>492</v>
      </c>
      <c r="I330" s="114">
        <v>1977400</v>
      </c>
      <c r="J330" s="113">
        <v>1977400</v>
      </c>
      <c r="K330" s="113">
        <f>I330-J330</f>
        <v>0</v>
      </c>
      <c r="L330" s="112"/>
    </row>
    <row r="331" spans="1:12" ht="24">
      <c r="A331" s="115"/>
      <c r="B331" s="136" t="s">
        <v>801</v>
      </c>
      <c r="C331" s="130"/>
      <c r="D331" s="118" t="s">
        <v>14</v>
      </c>
      <c r="E331" s="118" t="s">
        <v>502</v>
      </c>
      <c r="F331" s="118" t="s">
        <v>461</v>
      </c>
      <c r="G331" s="118" t="s">
        <v>803</v>
      </c>
      <c r="H331" s="118" t="s">
        <v>463</v>
      </c>
      <c r="I331" s="108">
        <f>I332</f>
        <v>117180</v>
      </c>
      <c r="J331" s="108">
        <f>J332</f>
        <v>117180</v>
      </c>
      <c r="K331" s="108">
        <f>K332</f>
        <v>0</v>
      </c>
      <c r="L331" s="112"/>
    </row>
    <row r="332" spans="1:12" ht="24">
      <c r="A332" s="115"/>
      <c r="B332" s="130" t="s">
        <v>324</v>
      </c>
      <c r="C332" s="130"/>
      <c r="D332" s="115" t="s">
        <v>14</v>
      </c>
      <c r="E332" s="115" t="s">
        <v>502</v>
      </c>
      <c r="F332" s="115" t="s">
        <v>461</v>
      </c>
      <c r="G332" s="115" t="s">
        <v>803</v>
      </c>
      <c r="H332" s="115" t="s">
        <v>494</v>
      </c>
      <c r="I332" s="114">
        <f>I333</f>
        <v>117180</v>
      </c>
      <c r="J332" s="114">
        <f>J333</f>
        <v>117180</v>
      </c>
      <c r="K332" s="114">
        <f>K333</f>
        <v>0</v>
      </c>
      <c r="L332" s="112"/>
    </row>
    <row r="333" spans="1:12" ht="12.75">
      <c r="A333" s="115"/>
      <c r="B333" s="119" t="s">
        <v>326</v>
      </c>
      <c r="C333" s="130"/>
      <c r="D333" s="115" t="s">
        <v>14</v>
      </c>
      <c r="E333" s="115" t="s">
        <v>502</v>
      </c>
      <c r="F333" s="115" t="s">
        <v>461</v>
      </c>
      <c r="G333" s="115" t="s">
        <v>803</v>
      </c>
      <c r="H333" s="115" t="s">
        <v>493</v>
      </c>
      <c r="I333" s="114">
        <f>I334</f>
        <v>117180</v>
      </c>
      <c r="J333" s="114">
        <f>J334</f>
        <v>117180</v>
      </c>
      <c r="K333" s="114">
        <f>K334</f>
        <v>0</v>
      </c>
      <c r="L333" s="112"/>
    </row>
    <row r="334" spans="1:12" ht="12.75">
      <c r="A334" s="115"/>
      <c r="B334" s="131" t="s">
        <v>802</v>
      </c>
      <c r="C334" s="130"/>
      <c r="D334" s="115" t="s">
        <v>14</v>
      </c>
      <c r="E334" s="115" t="s">
        <v>502</v>
      </c>
      <c r="F334" s="115" t="s">
        <v>461</v>
      </c>
      <c r="G334" s="115" t="s">
        <v>803</v>
      </c>
      <c r="H334" s="115" t="s">
        <v>800</v>
      </c>
      <c r="I334" s="114">
        <v>117180</v>
      </c>
      <c r="J334" s="114">
        <v>117180</v>
      </c>
      <c r="K334" s="113">
        <f>I334-J334</f>
        <v>0</v>
      </c>
      <c r="L334" s="112"/>
    </row>
    <row r="335" spans="1:12" ht="48">
      <c r="A335" s="115"/>
      <c r="B335" s="132" t="s">
        <v>760</v>
      </c>
      <c r="C335" s="130"/>
      <c r="D335" s="118" t="s">
        <v>14</v>
      </c>
      <c r="E335" s="118" t="s">
        <v>502</v>
      </c>
      <c r="F335" s="118" t="s">
        <v>461</v>
      </c>
      <c r="G335" s="118" t="s">
        <v>814</v>
      </c>
      <c r="H335" s="118" t="s">
        <v>463</v>
      </c>
      <c r="I335" s="108">
        <f>I336</f>
        <v>351600</v>
      </c>
      <c r="J335" s="108">
        <f>J336</f>
        <v>351600</v>
      </c>
      <c r="K335" s="108">
        <f>K336</f>
        <v>0</v>
      </c>
      <c r="L335" s="112"/>
    </row>
    <row r="336" spans="1:12" ht="48">
      <c r="A336" s="115"/>
      <c r="B336" s="132" t="s">
        <v>807</v>
      </c>
      <c r="C336" s="132"/>
      <c r="D336" s="118" t="s">
        <v>14</v>
      </c>
      <c r="E336" s="118" t="s">
        <v>502</v>
      </c>
      <c r="F336" s="118" t="s">
        <v>461</v>
      </c>
      <c r="G336" s="118" t="s">
        <v>813</v>
      </c>
      <c r="H336" s="118" t="s">
        <v>463</v>
      </c>
      <c r="I336" s="108">
        <f>I337</f>
        <v>351600</v>
      </c>
      <c r="J336" s="108">
        <f>J337</f>
        <v>351600</v>
      </c>
      <c r="K336" s="108">
        <f>K337</f>
        <v>0</v>
      </c>
      <c r="L336" s="112"/>
    </row>
    <row r="337" spans="1:12" ht="24">
      <c r="A337" s="115"/>
      <c r="B337" s="130" t="s">
        <v>324</v>
      </c>
      <c r="C337" s="130"/>
      <c r="D337" s="115" t="s">
        <v>14</v>
      </c>
      <c r="E337" s="115" t="s">
        <v>502</v>
      </c>
      <c r="F337" s="115" t="s">
        <v>461</v>
      </c>
      <c r="G337" s="115" t="s">
        <v>813</v>
      </c>
      <c r="H337" s="115" t="s">
        <v>494</v>
      </c>
      <c r="I337" s="114">
        <f>I338</f>
        <v>351600</v>
      </c>
      <c r="J337" s="114">
        <f>J338</f>
        <v>351600</v>
      </c>
      <c r="K337" s="114">
        <f>K338</f>
        <v>0</v>
      </c>
      <c r="L337" s="112"/>
    </row>
    <row r="338" spans="1:12" ht="12.75">
      <c r="A338" s="115"/>
      <c r="B338" s="119" t="s">
        <v>326</v>
      </c>
      <c r="C338" s="130"/>
      <c r="D338" s="115" t="s">
        <v>14</v>
      </c>
      <c r="E338" s="115" t="s">
        <v>502</v>
      </c>
      <c r="F338" s="115" t="s">
        <v>461</v>
      </c>
      <c r="G338" s="115" t="s">
        <v>813</v>
      </c>
      <c r="H338" s="115" t="s">
        <v>493</v>
      </c>
      <c r="I338" s="114">
        <f>I339</f>
        <v>351600</v>
      </c>
      <c r="J338" s="114">
        <f>J339</f>
        <v>351600</v>
      </c>
      <c r="K338" s="114">
        <f>K339</f>
        <v>0</v>
      </c>
      <c r="L338" s="112"/>
    </row>
    <row r="339" spans="1:12" ht="48">
      <c r="A339" s="115"/>
      <c r="B339" s="133" t="s">
        <v>328</v>
      </c>
      <c r="C339" s="130"/>
      <c r="D339" s="115" t="s">
        <v>14</v>
      </c>
      <c r="E339" s="115" t="s">
        <v>502</v>
      </c>
      <c r="F339" s="115" t="s">
        <v>461</v>
      </c>
      <c r="G339" s="115" t="s">
        <v>813</v>
      </c>
      <c r="H339" s="115" t="s">
        <v>492</v>
      </c>
      <c r="I339" s="114">
        <v>351600</v>
      </c>
      <c r="J339" s="114">
        <v>351600</v>
      </c>
      <c r="K339" s="113">
        <f>I339-J339</f>
        <v>0</v>
      </c>
      <c r="L339" s="112"/>
    </row>
    <row r="340" spans="1:12" ht="12.75">
      <c r="A340" s="115"/>
      <c r="B340" s="121" t="s">
        <v>501</v>
      </c>
      <c r="C340" s="121"/>
      <c r="D340" s="118" t="s">
        <v>14</v>
      </c>
      <c r="E340" s="118" t="s">
        <v>498</v>
      </c>
      <c r="F340" s="118" t="s">
        <v>482</v>
      </c>
      <c r="G340" s="128" t="s">
        <v>637</v>
      </c>
      <c r="H340" s="118" t="s">
        <v>463</v>
      </c>
      <c r="I340" s="108">
        <f aca="true" t="shared" si="39" ref="I340:K341">I341</f>
        <v>207995</v>
      </c>
      <c r="J340" s="108">
        <f t="shared" si="39"/>
        <v>207995</v>
      </c>
      <c r="K340" s="108">
        <f t="shared" si="39"/>
        <v>0</v>
      </c>
      <c r="L340" s="112"/>
    </row>
    <row r="341" spans="1:12" ht="12.75">
      <c r="A341" s="115"/>
      <c r="B341" s="121" t="s">
        <v>386</v>
      </c>
      <c r="C341" s="121"/>
      <c r="D341" s="118" t="s">
        <v>14</v>
      </c>
      <c r="E341" s="118" t="s">
        <v>498</v>
      </c>
      <c r="F341" s="118" t="s">
        <v>461</v>
      </c>
      <c r="G341" s="128" t="s">
        <v>637</v>
      </c>
      <c r="H341" s="118" t="s">
        <v>463</v>
      </c>
      <c r="I341" s="108">
        <f t="shared" si="39"/>
        <v>207995</v>
      </c>
      <c r="J341" s="108">
        <f t="shared" si="39"/>
        <v>207995</v>
      </c>
      <c r="K341" s="108">
        <f t="shared" si="39"/>
        <v>0</v>
      </c>
      <c r="L341" s="112"/>
    </row>
    <row r="342" spans="1:12" ht="27" customHeight="1">
      <c r="A342" s="115"/>
      <c r="B342" s="120" t="s">
        <v>467</v>
      </c>
      <c r="C342" s="120"/>
      <c r="D342" s="118" t="s">
        <v>14</v>
      </c>
      <c r="E342" s="118" t="s">
        <v>498</v>
      </c>
      <c r="F342" s="118" t="s">
        <v>461</v>
      </c>
      <c r="G342" s="118" t="s">
        <v>636</v>
      </c>
      <c r="H342" s="118" t="s">
        <v>463</v>
      </c>
      <c r="I342" s="108">
        <f aca="true" t="shared" si="40" ref="I342:J346">I343</f>
        <v>207995</v>
      </c>
      <c r="J342" s="107">
        <f t="shared" si="40"/>
        <v>207995</v>
      </c>
      <c r="K342" s="107">
        <f aca="true" t="shared" si="41" ref="K342:K348">I342-J342</f>
        <v>0</v>
      </c>
      <c r="L342" s="112"/>
    </row>
    <row r="343" spans="1:12" s="105" customFormat="1" ht="24">
      <c r="A343" s="118"/>
      <c r="B343" s="120" t="s">
        <v>466</v>
      </c>
      <c r="C343" s="120"/>
      <c r="D343" s="118" t="s">
        <v>14</v>
      </c>
      <c r="E343" s="118" t="s">
        <v>498</v>
      </c>
      <c r="F343" s="118" t="s">
        <v>461</v>
      </c>
      <c r="G343" s="118" t="s">
        <v>635</v>
      </c>
      <c r="H343" s="118" t="s">
        <v>463</v>
      </c>
      <c r="I343" s="108">
        <f t="shared" si="40"/>
        <v>207995</v>
      </c>
      <c r="J343" s="107">
        <f t="shared" si="40"/>
        <v>207995</v>
      </c>
      <c r="K343" s="107">
        <f t="shared" si="41"/>
        <v>0</v>
      </c>
      <c r="L343" s="112"/>
    </row>
    <row r="344" spans="1:12" s="105" customFormat="1" ht="48" customHeight="1">
      <c r="A344" s="118"/>
      <c r="B344" s="121" t="s">
        <v>500</v>
      </c>
      <c r="C344" s="121"/>
      <c r="D344" s="118" t="s">
        <v>14</v>
      </c>
      <c r="E344" s="118" t="s">
        <v>498</v>
      </c>
      <c r="F344" s="118" t="s">
        <v>461</v>
      </c>
      <c r="G344" s="118" t="s">
        <v>640</v>
      </c>
      <c r="H344" s="118" t="s">
        <v>463</v>
      </c>
      <c r="I344" s="108">
        <f t="shared" si="40"/>
        <v>207995</v>
      </c>
      <c r="J344" s="107">
        <f t="shared" si="40"/>
        <v>207995</v>
      </c>
      <c r="K344" s="107">
        <f t="shared" si="41"/>
        <v>0</v>
      </c>
      <c r="L344" s="112"/>
    </row>
    <row r="345" spans="1:12" s="105" customFormat="1" ht="60">
      <c r="A345" s="118"/>
      <c r="B345" s="120" t="s">
        <v>499</v>
      </c>
      <c r="C345" s="120"/>
      <c r="D345" s="118" t="s">
        <v>14</v>
      </c>
      <c r="E345" s="118" t="s">
        <v>498</v>
      </c>
      <c r="F345" s="118" t="s">
        <v>461</v>
      </c>
      <c r="G345" s="118" t="s">
        <v>734</v>
      </c>
      <c r="H345" s="118" t="s">
        <v>463</v>
      </c>
      <c r="I345" s="108">
        <f t="shared" si="40"/>
        <v>207995</v>
      </c>
      <c r="J345" s="107">
        <f t="shared" si="40"/>
        <v>207995</v>
      </c>
      <c r="K345" s="107">
        <f t="shared" si="41"/>
        <v>0</v>
      </c>
      <c r="L345" s="112"/>
    </row>
    <row r="346" spans="1:12" s="105" customFormat="1" ht="12.75">
      <c r="A346" s="118"/>
      <c r="B346" s="117" t="s">
        <v>120</v>
      </c>
      <c r="C346" s="117"/>
      <c r="D346" s="115" t="s">
        <v>14</v>
      </c>
      <c r="E346" s="115" t="s">
        <v>498</v>
      </c>
      <c r="F346" s="115" t="s">
        <v>461</v>
      </c>
      <c r="G346" s="115" t="s">
        <v>734</v>
      </c>
      <c r="H346" s="115" t="s">
        <v>422</v>
      </c>
      <c r="I346" s="114">
        <f t="shared" si="40"/>
        <v>207995</v>
      </c>
      <c r="J346" s="113">
        <f t="shared" si="40"/>
        <v>207995</v>
      </c>
      <c r="K346" s="113">
        <f t="shared" si="41"/>
        <v>0</v>
      </c>
      <c r="L346" s="112"/>
    </row>
    <row r="347" spans="1:12" ht="12.75">
      <c r="A347" s="115"/>
      <c r="B347" s="117" t="s">
        <v>65</v>
      </c>
      <c r="C347" s="117"/>
      <c r="D347" s="115" t="s">
        <v>14</v>
      </c>
      <c r="E347" s="115" t="s">
        <v>498</v>
      </c>
      <c r="F347" s="115" t="s">
        <v>461</v>
      </c>
      <c r="G347" s="115" t="s">
        <v>734</v>
      </c>
      <c r="H347" s="115" t="s">
        <v>459</v>
      </c>
      <c r="I347" s="114">
        <v>207995</v>
      </c>
      <c r="J347" s="113">
        <v>207995</v>
      </c>
      <c r="K347" s="113">
        <f t="shared" si="41"/>
        <v>0</v>
      </c>
      <c r="L347" s="112"/>
    </row>
    <row r="348" spans="1:12" ht="12.75">
      <c r="A348" s="115"/>
      <c r="B348" s="121" t="s">
        <v>497</v>
      </c>
      <c r="C348" s="121"/>
      <c r="D348" s="118" t="s">
        <v>14</v>
      </c>
      <c r="E348" s="118" t="s">
        <v>487</v>
      </c>
      <c r="F348" s="118" t="s">
        <v>482</v>
      </c>
      <c r="G348" s="128" t="s">
        <v>637</v>
      </c>
      <c r="H348" s="118" t="s">
        <v>463</v>
      </c>
      <c r="I348" s="108">
        <f aca="true" t="shared" si="42" ref="I348:K351">I349</f>
        <v>417000</v>
      </c>
      <c r="J348" s="107">
        <f t="shared" si="42"/>
        <v>387000</v>
      </c>
      <c r="K348" s="107">
        <f t="shared" si="41"/>
        <v>30000</v>
      </c>
      <c r="L348" s="112"/>
    </row>
    <row r="349" spans="1:12" ht="12.75">
      <c r="A349" s="115"/>
      <c r="B349" s="121" t="s">
        <v>496</v>
      </c>
      <c r="C349" s="121"/>
      <c r="D349" s="118" t="s">
        <v>14</v>
      </c>
      <c r="E349" s="118" t="s">
        <v>487</v>
      </c>
      <c r="F349" s="118" t="s">
        <v>461</v>
      </c>
      <c r="G349" s="128" t="s">
        <v>637</v>
      </c>
      <c r="H349" s="118" t="s">
        <v>463</v>
      </c>
      <c r="I349" s="108">
        <f t="shared" si="42"/>
        <v>417000</v>
      </c>
      <c r="J349" s="108">
        <f t="shared" si="42"/>
        <v>387000</v>
      </c>
      <c r="K349" s="108">
        <f>K350</f>
        <v>30000</v>
      </c>
      <c r="L349" s="112"/>
    </row>
    <row r="350" spans="1:12" ht="48">
      <c r="A350" s="115"/>
      <c r="B350" s="121" t="s">
        <v>720</v>
      </c>
      <c r="C350" s="121"/>
      <c r="D350" s="118" t="s">
        <v>14</v>
      </c>
      <c r="E350" s="118" t="s">
        <v>487</v>
      </c>
      <c r="F350" s="118" t="s">
        <v>461</v>
      </c>
      <c r="G350" s="168" t="s">
        <v>725</v>
      </c>
      <c r="H350" s="118" t="s">
        <v>463</v>
      </c>
      <c r="I350" s="108">
        <f>I351</f>
        <v>417000</v>
      </c>
      <c r="J350" s="108">
        <f t="shared" si="42"/>
        <v>387000</v>
      </c>
      <c r="K350" s="108">
        <f t="shared" si="42"/>
        <v>30000</v>
      </c>
      <c r="L350" s="112"/>
    </row>
    <row r="351" spans="1:12" ht="24">
      <c r="A351" s="115"/>
      <c r="B351" s="121" t="s">
        <v>738</v>
      </c>
      <c r="C351" s="121"/>
      <c r="D351" s="118" t="s">
        <v>14</v>
      </c>
      <c r="E351" s="118" t="s">
        <v>487</v>
      </c>
      <c r="F351" s="118" t="s">
        <v>461</v>
      </c>
      <c r="G351" s="168" t="s">
        <v>739</v>
      </c>
      <c r="H351" s="118" t="s">
        <v>463</v>
      </c>
      <c r="I351" s="108">
        <f>I352</f>
        <v>417000</v>
      </c>
      <c r="J351" s="108">
        <f t="shared" si="42"/>
        <v>387000</v>
      </c>
      <c r="K351" s="108">
        <f t="shared" si="42"/>
        <v>30000</v>
      </c>
      <c r="L351" s="112"/>
    </row>
    <row r="352" spans="1:12" ht="24">
      <c r="A352" s="115"/>
      <c r="B352" s="135" t="s">
        <v>740</v>
      </c>
      <c r="C352" s="134"/>
      <c r="D352" s="118" t="s">
        <v>14</v>
      </c>
      <c r="E352" s="118" t="s">
        <v>487</v>
      </c>
      <c r="F352" s="118" t="s">
        <v>461</v>
      </c>
      <c r="G352" s="168" t="s">
        <v>737</v>
      </c>
      <c r="H352" s="118" t="s">
        <v>463</v>
      </c>
      <c r="I352" s="108">
        <f>I353+I358</f>
        <v>417000</v>
      </c>
      <c r="J352" s="108">
        <f>J353+J358</f>
        <v>387000</v>
      </c>
      <c r="K352" s="108">
        <f>K353+K358</f>
        <v>30000</v>
      </c>
      <c r="L352" s="112"/>
    </row>
    <row r="353" spans="1:12" ht="48">
      <c r="A353" s="115"/>
      <c r="B353" s="120" t="s">
        <v>474</v>
      </c>
      <c r="C353" s="120"/>
      <c r="D353" s="118" t="s">
        <v>14</v>
      </c>
      <c r="E353" s="118" t="s">
        <v>487</v>
      </c>
      <c r="F353" s="118" t="s">
        <v>461</v>
      </c>
      <c r="G353" s="168" t="s">
        <v>736</v>
      </c>
      <c r="H353" s="118" t="s">
        <v>463</v>
      </c>
      <c r="I353" s="108">
        <f aca="true" t="shared" si="43" ref="I353:J356">I354</f>
        <v>387000</v>
      </c>
      <c r="J353" s="107">
        <f t="shared" si="43"/>
        <v>387000</v>
      </c>
      <c r="K353" s="107">
        <f>I353-J353</f>
        <v>0</v>
      </c>
      <c r="L353" s="112"/>
    </row>
    <row r="354" spans="1:12" s="105" customFormat="1" ht="25.5" customHeight="1">
      <c r="A354" s="118"/>
      <c r="B354" s="120" t="s">
        <v>495</v>
      </c>
      <c r="C354" s="120"/>
      <c r="D354" s="118" t="s">
        <v>14</v>
      </c>
      <c r="E354" s="118" t="s">
        <v>487</v>
      </c>
      <c r="F354" s="118" t="s">
        <v>461</v>
      </c>
      <c r="G354" s="168" t="s">
        <v>735</v>
      </c>
      <c r="H354" s="118" t="s">
        <v>463</v>
      </c>
      <c r="I354" s="108">
        <f t="shared" si="43"/>
        <v>387000</v>
      </c>
      <c r="J354" s="107">
        <f t="shared" si="43"/>
        <v>387000</v>
      </c>
      <c r="K354" s="107">
        <f>I354-J354</f>
        <v>0</v>
      </c>
      <c r="L354" s="112"/>
    </row>
    <row r="355" spans="1:12" s="105" customFormat="1" ht="24">
      <c r="A355" s="118"/>
      <c r="B355" s="130" t="s">
        <v>324</v>
      </c>
      <c r="C355" s="130"/>
      <c r="D355" s="115" t="s">
        <v>14</v>
      </c>
      <c r="E355" s="115" t="s">
        <v>487</v>
      </c>
      <c r="F355" s="115" t="s">
        <v>461</v>
      </c>
      <c r="G355" s="129" t="s">
        <v>735</v>
      </c>
      <c r="H355" s="115" t="s">
        <v>494</v>
      </c>
      <c r="I355" s="114">
        <f t="shared" si="43"/>
        <v>387000</v>
      </c>
      <c r="J355" s="113">
        <f t="shared" si="43"/>
        <v>387000</v>
      </c>
      <c r="K355" s="113">
        <f>I355-J355</f>
        <v>0</v>
      </c>
      <c r="L355" s="112"/>
    </row>
    <row r="356" spans="1:12" ht="12.75">
      <c r="A356" s="115"/>
      <c r="B356" s="119" t="s">
        <v>326</v>
      </c>
      <c r="C356" s="119"/>
      <c r="D356" s="115" t="s">
        <v>14</v>
      </c>
      <c r="E356" s="115" t="s">
        <v>487</v>
      </c>
      <c r="F356" s="115" t="s">
        <v>461</v>
      </c>
      <c r="G356" s="129" t="s">
        <v>735</v>
      </c>
      <c r="H356" s="115" t="s">
        <v>493</v>
      </c>
      <c r="I356" s="114">
        <f t="shared" si="43"/>
        <v>387000</v>
      </c>
      <c r="J356" s="113">
        <f t="shared" si="43"/>
        <v>387000</v>
      </c>
      <c r="K356" s="113">
        <f>I356-J356</f>
        <v>0</v>
      </c>
      <c r="L356" s="112"/>
    </row>
    <row r="357" spans="1:12" ht="48">
      <c r="A357" s="115"/>
      <c r="B357" s="133" t="s">
        <v>328</v>
      </c>
      <c r="C357" s="130"/>
      <c r="D357" s="115" t="s">
        <v>14</v>
      </c>
      <c r="E357" s="115" t="s">
        <v>487</v>
      </c>
      <c r="F357" s="115" t="s">
        <v>461</v>
      </c>
      <c r="G357" s="129" t="s">
        <v>735</v>
      </c>
      <c r="H357" s="115" t="s">
        <v>492</v>
      </c>
      <c r="I357" s="114">
        <v>387000</v>
      </c>
      <c r="J357" s="113">
        <v>387000</v>
      </c>
      <c r="K357" s="113">
        <f>I357-J357</f>
        <v>0</v>
      </c>
      <c r="L357" s="112"/>
    </row>
    <row r="358" spans="1:12" ht="36">
      <c r="A358" s="118"/>
      <c r="B358" s="132" t="s">
        <v>491</v>
      </c>
      <c r="C358" s="132"/>
      <c r="D358" s="118" t="s">
        <v>14</v>
      </c>
      <c r="E358" s="118" t="s">
        <v>487</v>
      </c>
      <c r="F358" s="118" t="s">
        <v>461</v>
      </c>
      <c r="G358" s="168" t="s">
        <v>742</v>
      </c>
      <c r="H358" s="118" t="s">
        <v>463</v>
      </c>
      <c r="I358" s="108">
        <f aca="true" t="shared" si="44" ref="I358:K361">I359</f>
        <v>30000</v>
      </c>
      <c r="J358" s="108">
        <f t="shared" si="44"/>
        <v>0</v>
      </c>
      <c r="K358" s="108">
        <f t="shared" si="44"/>
        <v>30000</v>
      </c>
      <c r="L358" s="112"/>
    </row>
    <row r="359" spans="1:12" ht="12.75">
      <c r="A359" s="115"/>
      <c r="B359" s="132" t="s">
        <v>490</v>
      </c>
      <c r="C359" s="130"/>
      <c r="D359" s="118" t="s">
        <v>14</v>
      </c>
      <c r="E359" s="118" t="s">
        <v>487</v>
      </c>
      <c r="F359" s="118" t="s">
        <v>461</v>
      </c>
      <c r="G359" s="168" t="s">
        <v>741</v>
      </c>
      <c r="H359" s="118" t="s">
        <v>463</v>
      </c>
      <c r="I359" s="108">
        <f t="shared" si="44"/>
        <v>30000</v>
      </c>
      <c r="J359" s="108">
        <f t="shared" si="44"/>
        <v>0</v>
      </c>
      <c r="K359" s="108">
        <f t="shared" si="44"/>
        <v>30000</v>
      </c>
      <c r="L359" s="112"/>
    </row>
    <row r="360" spans="1:12" ht="29.25" customHeight="1">
      <c r="A360" s="115"/>
      <c r="B360" s="117" t="s">
        <v>273</v>
      </c>
      <c r="C360" s="130"/>
      <c r="D360" s="115" t="s">
        <v>14</v>
      </c>
      <c r="E360" s="115" t="s">
        <v>487</v>
      </c>
      <c r="F360" s="115" t="s">
        <v>461</v>
      </c>
      <c r="G360" s="129" t="s">
        <v>741</v>
      </c>
      <c r="H360" s="115" t="s">
        <v>489</v>
      </c>
      <c r="I360" s="114">
        <f t="shared" si="44"/>
        <v>30000</v>
      </c>
      <c r="J360" s="114">
        <f t="shared" si="44"/>
        <v>0</v>
      </c>
      <c r="K360" s="114">
        <f t="shared" si="44"/>
        <v>30000</v>
      </c>
      <c r="L360" s="112"/>
    </row>
    <row r="361" spans="1:12" ht="12.75">
      <c r="A361" s="115"/>
      <c r="B361" s="117" t="s">
        <v>509</v>
      </c>
      <c r="C361" s="130"/>
      <c r="D361" s="115" t="s">
        <v>14</v>
      </c>
      <c r="E361" s="115" t="s">
        <v>487</v>
      </c>
      <c r="F361" s="115" t="s">
        <v>461</v>
      </c>
      <c r="G361" s="129" t="s">
        <v>741</v>
      </c>
      <c r="H361" s="115" t="s">
        <v>488</v>
      </c>
      <c r="I361" s="114">
        <f>I362</f>
        <v>30000</v>
      </c>
      <c r="J361" s="114">
        <f t="shared" si="44"/>
        <v>0</v>
      </c>
      <c r="K361" s="114">
        <f t="shared" si="44"/>
        <v>30000</v>
      </c>
      <c r="L361" s="112"/>
    </row>
    <row r="362" spans="1:12" ht="36">
      <c r="A362" s="115"/>
      <c r="B362" s="117" t="s">
        <v>277</v>
      </c>
      <c r="C362" s="130"/>
      <c r="D362" s="115" t="s">
        <v>14</v>
      </c>
      <c r="E362" s="115" t="s">
        <v>487</v>
      </c>
      <c r="F362" s="115" t="s">
        <v>461</v>
      </c>
      <c r="G362" s="129" t="s">
        <v>741</v>
      </c>
      <c r="H362" s="115" t="s">
        <v>486</v>
      </c>
      <c r="I362" s="114">
        <v>30000</v>
      </c>
      <c r="J362" s="114">
        <v>0</v>
      </c>
      <c r="K362" s="113">
        <f>I362-J362</f>
        <v>30000</v>
      </c>
      <c r="L362" s="112"/>
    </row>
    <row r="363" spans="1:12" ht="36" customHeight="1">
      <c r="A363" s="118" t="s">
        <v>485</v>
      </c>
      <c r="B363" s="121" t="s">
        <v>484</v>
      </c>
      <c r="C363" s="121"/>
      <c r="D363" s="118" t="s">
        <v>462</v>
      </c>
      <c r="E363" s="118" t="s">
        <v>482</v>
      </c>
      <c r="F363" s="118" t="s">
        <v>482</v>
      </c>
      <c r="G363" s="128" t="s">
        <v>637</v>
      </c>
      <c r="H363" s="118" t="s">
        <v>463</v>
      </c>
      <c r="I363" s="108">
        <f>I364</f>
        <v>1059100</v>
      </c>
      <c r="J363" s="108">
        <f>J364</f>
        <v>1059093.82</v>
      </c>
      <c r="K363" s="108">
        <f>K364</f>
        <v>6.179999999934807</v>
      </c>
      <c r="L363" s="112"/>
    </row>
    <row r="364" spans="1:12" ht="15.75" customHeight="1">
      <c r="A364" s="118"/>
      <c r="B364" s="121" t="s">
        <v>483</v>
      </c>
      <c r="C364" s="121"/>
      <c r="D364" s="118" t="s">
        <v>462</v>
      </c>
      <c r="E364" s="118" t="s">
        <v>461</v>
      </c>
      <c r="F364" s="118" t="s">
        <v>482</v>
      </c>
      <c r="G364" s="128" t="s">
        <v>637</v>
      </c>
      <c r="H364" s="118" t="s">
        <v>463</v>
      </c>
      <c r="I364" s="108">
        <f>I365+I374+I382</f>
        <v>1059100</v>
      </c>
      <c r="J364" s="108">
        <f>J365+J374+J382</f>
        <v>1059093.82</v>
      </c>
      <c r="K364" s="108">
        <f>K365+K374+K382</f>
        <v>6.179999999934807</v>
      </c>
      <c r="L364" s="112"/>
    </row>
    <row r="365" spans="1:12" ht="36">
      <c r="A365" s="115"/>
      <c r="B365" s="121" t="s">
        <v>141</v>
      </c>
      <c r="C365" s="121"/>
      <c r="D365" s="118" t="s">
        <v>462</v>
      </c>
      <c r="E365" s="118" t="s">
        <v>461</v>
      </c>
      <c r="F365" s="118" t="s">
        <v>477</v>
      </c>
      <c r="G365" s="128" t="s">
        <v>637</v>
      </c>
      <c r="H365" s="118" t="s">
        <v>463</v>
      </c>
      <c r="I365" s="108">
        <f>I366</f>
        <v>1037700</v>
      </c>
      <c r="J365" s="108">
        <f>J366</f>
        <v>1037693.8200000001</v>
      </c>
      <c r="K365" s="108">
        <f>K366</f>
        <v>6.179999999934807</v>
      </c>
      <c r="L365" s="112"/>
    </row>
    <row r="366" spans="1:12" ht="27" customHeight="1">
      <c r="A366" s="115"/>
      <c r="B366" s="120" t="s">
        <v>467</v>
      </c>
      <c r="C366" s="120"/>
      <c r="D366" s="118" t="s">
        <v>462</v>
      </c>
      <c r="E366" s="118" t="s">
        <v>461</v>
      </c>
      <c r="F366" s="118" t="s">
        <v>477</v>
      </c>
      <c r="G366" s="118" t="s">
        <v>636</v>
      </c>
      <c r="H366" s="118" t="s">
        <v>463</v>
      </c>
      <c r="I366" s="108">
        <f aca="true" t="shared" si="45" ref="I366:J370">I367</f>
        <v>1037700</v>
      </c>
      <c r="J366" s="107">
        <f t="shared" si="45"/>
        <v>1037693.8200000001</v>
      </c>
      <c r="K366" s="107">
        <f>I366-J366</f>
        <v>6.179999999934807</v>
      </c>
      <c r="L366" s="112"/>
    </row>
    <row r="367" spans="1:12" ht="24">
      <c r="A367" s="115"/>
      <c r="B367" s="120" t="s">
        <v>466</v>
      </c>
      <c r="C367" s="120"/>
      <c r="D367" s="118" t="s">
        <v>462</v>
      </c>
      <c r="E367" s="118" t="s">
        <v>461</v>
      </c>
      <c r="F367" s="118" t="s">
        <v>477</v>
      </c>
      <c r="G367" s="118" t="s">
        <v>635</v>
      </c>
      <c r="H367" s="118" t="s">
        <v>463</v>
      </c>
      <c r="I367" s="108">
        <f t="shared" si="45"/>
        <v>1037700</v>
      </c>
      <c r="J367" s="107">
        <f t="shared" si="45"/>
        <v>1037693.8200000001</v>
      </c>
      <c r="K367" s="107">
        <f>I367-J367</f>
        <v>6.179999999934807</v>
      </c>
      <c r="L367" s="112"/>
    </row>
    <row r="368" spans="1:12" ht="48">
      <c r="A368" s="115"/>
      <c r="B368" s="120" t="s">
        <v>474</v>
      </c>
      <c r="C368" s="120"/>
      <c r="D368" s="118" t="s">
        <v>462</v>
      </c>
      <c r="E368" s="118" t="s">
        <v>461</v>
      </c>
      <c r="F368" s="118" t="s">
        <v>477</v>
      </c>
      <c r="G368" s="118" t="s">
        <v>634</v>
      </c>
      <c r="H368" s="118" t="s">
        <v>463</v>
      </c>
      <c r="I368" s="108">
        <f t="shared" si="45"/>
        <v>1037700</v>
      </c>
      <c r="J368" s="107">
        <f t="shared" si="45"/>
        <v>1037693.8200000001</v>
      </c>
      <c r="K368" s="107">
        <f>I368-J368</f>
        <v>6.179999999934807</v>
      </c>
      <c r="L368" s="112"/>
    </row>
    <row r="369" spans="1:12" ht="12.75">
      <c r="A369" s="115"/>
      <c r="B369" s="121" t="s">
        <v>481</v>
      </c>
      <c r="C369" s="121"/>
      <c r="D369" s="118" t="s">
        <v>462</v>
      </c>
      <c r="E369" s="118" t="s">
        <v>461</v>
      </c>
      <c r="F369" s="118" t="s">
        <v>477</v>
      </c>
      <c r="G369" s="118" t="s">
        <v>743</v>
      </c>
      <c r="H369" s="118" t="s">
        <v>463</v>
      </c>
      <c r="I369" s="108">
        <f t="shared" si="45"/>
        <v>1037700</v>
      </c>
      <c r="J369" s="107">
        <f t="shared" si="45"/>
        <v>1037693.8200000001</v>
      </c>
      <c r="K369" s="107">
        <f>I369-J369</f>
        <v>6.179999999934807</v>
      </c>
      <c r="L369" s="112"/>
    </row>
    <row r="370" spans="1:12" ht="48">
      <c r="A370" s="115"/>
      <c r="B370" s="117" t="s">
        <v>480</v>
      </c>
      <c r="C370" s="117"/>
      <c r="D370" s="115" t="s">
        <v>462</v>
      </c>
      <c r="E370" s="115" t="s">
        <v>461</v>
      </c>
      <c r="F370" s="115" t="s">
        <v>477</v>
      </c>
      <c r="G370" s="115" t="s">
        <v>743</v>
      </c>
      <c r="H370" s="115" t="s">
        <v>479</v>
      </c>
      <c r="I370" s="114">
        <f t="shared" si="45"/>
        <v>1037700</v>
      </c>
      <c r="J370" s="113">
        <f t="shared" si="45"/>
        <v>1037693.8200000001</v>
      </c>
      <c r="K370" s="113">
        <f>I370-J370</f>
        <v>6.179999999934807</v>
      </c>
      <c r="L370" s="112"/>
    </row>
    <row r="371" spans="1:12" ht="24">
      <c r="A371" s="115"/>
      <c r="B371" s="117" t="s">
        <v>78</v>
      </c>
      <c r="C371" s="117"/>
      <c r="D371" s="115" t="s">
        <v>462</v>
      </c>
      <c r="E371" s="115" t="s">
        <v>461</v>
      </c>
      <c r="F371" s="115" t="s">
        <v>477</v>
      </c>
      <c r="G371" s="115" t="s">
        <v>743</v>
      </c>
      <c r="H371" s="115" t="s">
        <v>478</v>
      </c>
      <c r="I371" s="114">
        <f>SUM(I372:I373)</f>
        <v>1037700</v>
      </c>
      <c r="J371" s="114">
        <f>SUM(J372:J373)</f>
        <v>1037693.8200000001</v>
      </c>
      <c r="K371" s="114">
        <f>SUM(K372:K373)</f>
        <v>6.179999999993015</v>
      </c>
      <c r="L371" s="112"/>
    </row>
    <row r="372" spans="1:12" ht="24">
      <c r="A372" s="115"/>
      <c r="B372" s="117" t="s">
        <v>895</v>
      </c>
      <c r="C372" s="117"/>
      <c r="D372" s="115" t="s">
        <v>462</v>
      </c>
      <c r="E372" s="115" t="s">
        <v>461</v>
      </c>
      <c r="F372" s="115" t="s">
        <v>477</v>
      </c>
      <c r="G372" s="115" t="s">
        <v>743</v>
      </c>
      <c r="H372" s="115" t="s">
        <v>476</v>
      </c>
      <c r="I372" s="114">
        <v>804058.87</v>
      </c>
      <c r="J372" s="113">
        <v>804058.87</v>
      </c>
      <c r="K372" s="113">
        <f>I372-J372</f>
        <v>0</v>
      </c>
      <c r="L372" s="112"/>
    </row>
    <row r="373" spans="1:12" ht="36">
      <c r="A373" s="115"/>
      <c r="B373" s="117" t="s">
        <v>896</v>
      </c>
      <c r="C373" s="117"/>
      <c r="D373" s="115" t="s">
        <v>462</v>
      </c>
      <c r="E373" s="115" t="s">
        <v>461</v>
      </c>
      <c r="F373" s="115" t="s">
        <v>477</v>
      </c>
      <c r="G373" s="115" t="s">
        <v>743</v>
      </c>
      <c r="H373" s="115" t="s">
        <v>632</v>
      </c>
      <c r="I373" s="114">
        <v>233641.13</v>
      </c>
      <c r="J373" s="113">
        <v>233634.95</v>
      </c>
      <c r="K373" s="113">
        <f>I373-J373</f>
        <v>6.179999999993015</v>
      </c>
      <c r="L373" s="112"/>
    </row>
    <row r="374" spans="1:12" ht="48">
      <c r="A374" s="115"/>
      <c r="B374" s="121" t="s">
        <v>475</v>
      </c>
      <c r="C374" s="121"/>
      <c r="D374" s="118" t="s">
        <v>462</v>
      </c>
      <c r="E374" s="118" t="s">
        <v>461</v>
      </c>
      <c r="F374" s="118" t="s">
        <v>469</v>
      </c>
      <c r="G374" s="128" t="s">
        <v>637</v>
      </c>
      <c r="H374" s="118" t="s">
        <v>463</v>
      </c>
      <c r="I374" s="108">
        <f>I375</f>
        <v>6000</v>
      </c>
      <c r="J374" s="108">
        <f>J375</f>
        <v>6000</v>
      </c>
      <c r="K374" s="108">
        <f>K375</f>
        <v>0</v>
      </c>
      <c r="L374" s="112"/>
    </row>
    <row r="375" spans="1:12" ht="25.5" customHeight="1">
      <c r="A375" s="115"/>
      <c r="B375" s="120" t="s">
        <v>467</v>
      </c>
      <c r="C375" s="120"/>
      <c r="D375" s="118" t="s">
        <v>462</v>
      </c>
      <c r="E375" s="118" t="s">
        <v>461</v>
      </c>
      <c r="F375" s="118" t="s">
        <v>469</v>
      </c>
      <c r="G375" s="118" t="s">
        <v>636</v>
      </c>
      <c r="H375" s="118" t="s">
        <v>463</v>
      </c>
      <c r="I375" s="108">
        <f aca="true" t="shared" si="46" ref="I375:I380">I376</f>
        <v>6000</v>
      </c>
      <c r="J375" s="107">
        <f aca="true" t="shared" si="47" ref="J375:J380">J376</f>
        <v>6000</v>
      </c>
      <c r="K375" s="107">
        <f>I375-J375</f>
        <v>0</v>
      </c>
      <c r="L375" s="112"/>
    </row>
    <row r="376" spans="1:12" ht="24">
      <c r="A376" s="115"/>
      <c r="B376" s="120" t="s">
        <v>466</v>
      </c>
      <c r="C376" s="120"/>
      <c r="D376" s="118" t="s">
        <v>462</v>
      </c>
      <c r="E376" s="118" t="s">
        <v>461</v>
      </c>
      <c r="F376" s="118" t="s">
        <v>469</v>
      </c>
      <c r="G376" s="118" t="s">
        <v>635</v>
      </c>
      <c r="H376" s="118" t="s">
        <v>463</v>
      </c>
      <c r="I376" s="108">
        <f t="shared" si="46"/>
        <v>6000</v>
      </c>
      <c r="J376" s="108">
        <f t="shared" si="47"/>
        <v>6000</v>
      </c>
      <c r="K376" s="108">
        <f>K377</f>
        <v>0</v>
      </c>
      <c r="L376" s="112"/>
    </row>
    <row r="377" spans="1:12" ht="48">
      <c r="A377" s="115"/>
      <c r="B377" s="127" t="s">
        <v>474</v>
      </c>
      <c r="C377" s="120"/>
      <c r="D377" s="118" t="s">
        <v>462</v>
      </c>
      <c r="E377" s="118" t="s">
        <v>461</v>
      </c>
      <c r="F377" s="118" t="s">
        <v>469</v>
      </c>
      <c r="G377" s="118" t="s">
        <v>634</v>
      </c>
      <c r="H377" s="118" t="s">
        <v>463</v>
      </c>
      <c r="I377" s="108">
        <f t="shared" si="46"/>
        <v>6000</v>
      </c>
      <c r="J377" s="107">
        <f t="shared" si="47"/>
        <v>6000</v>
      </c>
      <c r="K377" s="107">
        <f>I377-J377</f>
        <v>0</v>
      </c>
      <c r="L377" s="112"/>
    </row>
    <row r="378" spans="1:12" ht="12.75">
      <c r="A378" s="115"/>
      <c r="B378" s="127" t="s">
        <v>473</v>
      </c>
      <c r="C378" s="120"/>
      <c r="D378" s="118" t="s">
        <v>462</v>
      </c>
      <c r="E378" s="118" t="s">
        <v>461</v>
      </c>
      <c r="F378" s="118" t="s">
        <v>469</v>
      </c>
      <c r="G378" s="118" t="s">
        <v>638</v>
      </c>
      <c r="H378" s="118" t="s">
        <v>463</v>
      </c>
      <c r="I378" s="108">
        <f t="shared" si="46"/>
        <v>6000</v>
      </c>
      <c r="J378" s="108">
        <f t="shared" si="47"/>
        <v>6000</v>
      </c>
      <c r="K378" s="108">
        <f>K379</f>
        <v>0</v>
      </c>
      <c r="L378" s="112"/>
    </row>
    <row r="379" spans="1:12" ht="24">
      <c r="A379" s="115"/>
      <c r="B379" s="126" t="s">
        <v>97</v>
      </c>
      <c r="C379" s="120"/>
      <c r="D379" s="115" t="s">
        <v>462</v>
      </c>
      <c r="E379" s="115" t="s">
        <v>461</v>
      </c>
      <c r="F379" s="115" t="s">
        <v>469</v>
      </c>
      <c r="G379" s="115" t="s">
        <v>638</v>
      </c>
      <c r="H379" s="115" t="s">
        <v>72</v>
      </c>
      <c r="I379" s="114">
        <f t="shared" si="46"/>
        <v>6000</v>
      </c>
      <c r="J379" s="113">
        <f t="shared" si="47"/>
        <v>6000</v>
      </c>
      <c r="K379" s="113">
        <f aca="true" t="shared" si="48" ref="K379:K388">I379-J379</f>
        <v>0</v>
      </c>
      <c r="L379" s="112"/>
    </row>
    <row r="380" spans="1:12" ht="24">
      <c r="A380" s="115"/>
      <c r="B380" s="126" t="s">
        <v>472</v>
      </c>
      <c r="C380" s="120"/>
      <c r="D380" s="115" t="s">
        <v>462</v>
      </c>
      <c r="E380" s="115" t="s">
        <v>461</v>
      </c>
      <c r="F380" s="115" t="s">
        <v>469</v>
      </c>
      <c r="G380" s="115" t="s">
        <v>638</v>
      </c>
      <c r="H380" s="115" t="s">
        <v>471</v>
      </c>
      <c r="I380" s="114">
        <f t="shared" si="46"/>
        <v>6000</v>
      </c>
      <c r="J380" s="113">
        <f t="shared" si="47"/>
        <v>6000</v>
      </c>
      <c r="K380" s="113">
        <f t="shared" si="48"/>
        <v>0</v>
      </c>
      <c r="L380" s="112"/>
    </row>
    <row r="381" spans="1:12" ht="24">
      <c r="A381" s="115"/>
      <c r="B381" s="125" t="s">
        <v>470</v>
      </c>
      <c r="C381" s="120"/>
      <c r="D381" s="115" t="s">
        <v>462</v>
      </c>
      <c r="E381" s="115" t="s">
        <v>461</v>
      </c>
      <c r="F381" s="115" t="s">
        <v>469</v>
      </c>
      <c r="G381" s="115" t="s">
        <v>638</v>
      </c>
      <c r="H381" s="115" t="s">
        <v>468</v>
      </c>
      <c r="I381" s="114">
        <v>6000</v>
      </c>
      <c r="J381" s="113">
        <v>6000</v>
      </c>
      <c r="K381" s="113">
        <f t="shared" si="48"/>
        <v>0</v>
      </c>
      <c r="L381" s="112"/>
    </row>
    <row r="382" spans="1:12" ht="36">
      <c r="A382" s="115"/>
      <c r="B382" s="124" t="s">
        <v>169</v>
      </c>
      <c r="C382" s="120"/>
      <c r="D382" s="118" t="s">
        <v>462</v>
      </c>
      <c r="E382" s="118" t="s">
        <v>461</v>
      </c>
      <c r="F382" s="118" t="s">
        <v>460</v>
      </c>
      <c r="G382" s="118" t="s">
        <v>637</v>
      </c>
      <c r="H382" s="118" t="s">
        <v>463</v>
      </c>
      <c r="I382" s="108">
        <f aca="true" t="shared" si="49" ref="I382:I387">I383</f>
        <v>15400</v>
      </c>
      <c r="J382" s="107">
        <f aca="true" t="shared" si="50" ref="J382:J387">J383</f>
        <v>15400</v>
      </c>
      <c r="K382" s="107">
        <f t="shared" si="48"/>
        <v>0</v>
      </c>
      <c r="L382" s="112"/>
    </row>
    <row r="383" spans="1:12" ht="24">
      <c r="A383" s="115"/>
      <c r="B383" s="123" t="s">
        <v>467</v>
      </c>
      <c r="C383" s="120"/>
      <c r="D383" s="118" t="s">
        <v>462</v>
      </c>
      <c r="E383" s="118" t="s">
        <v>461</v>
      </c>
      <c r="F383" s="118" t="s">
        <v>460</v>
      </c>
      <c r="G383" s="118" t="s">
        <v>636</v>
      </c>
      <c r="H383" s="118" t="s">
        <v>463</v>
      </c>
      <c r="I383" s="108">
        <f t="shared" si="49"/>
        <v>15400</v>
      </c>
      <c r="J383" s="107">
        <f t="shared" si="50"/>
        <v>15400</v>
      </c>
      <c r="K383" s="107">
        <f t="shared" si="48"/>
        <v>0</v>
      </c>
      <c r="L383" s="112"/>
    </row>
    <row r="384" spans="1:12" ht="24">
      <c r="A384" s="115"/>
      <c r="B384" s="122" t="s">
        <v>466</v>
      </c>
      <c r="C384" s="120"/>
      <c r="D384" s="118" t="s">
        <v>462</v>
      </c>
      <c r="E384" s="118" t="s">
        <v>461</v>
      </c>
      <c r="F384" s="118" t="s">
        <v>460</v>
      </c>
      <c r="G384" s="118" t="s">
        <v>635</v>
      </c>
      <c r="H384" s="118" t="s">
        <v>463</v>
      </c>
      <c r="I384" s="108">
        <f t="shared" si="49"/>
        <v>15400</v>
      </c>
      <c r="J384" s="107">
        <f t="shared" si="50"/>
        <v>15400</v>
      </c>
      <c r="K384" s="107">
        <f t="shared" si="48"/>
        <v>0</v>
      </c>
      <c r="L384" s="112"/>
    </row>
    <row r="385" spans="1:12" ht="49.5" customHeight="1">
      <c r="A385" s="115"/>
      <c r="B385" s="121" t="s">
        <v>465</v>
      </c>
      <c r="C385" s="121"/>
      <c r="D385" s="118" t="s">
        <v>462</v>
      </c>
      <c r="E385" s="118" t="s">
        <v>461</v>
      </c>
      <c r="F385" s="118" t="s">
        <v>460</v>
      </c>
      <c r="G385" s="118" t="s">
        <v>640</v>
      </c>
      <c r="H385" s="118" t="s">
        <v>463</v>
      </c>
      <c r="I385" s="108">
        <f t="shared" si="49"/>
        <v>15400</v>
      </c>
      <c r="J385" s="107">
        <f t="shared" si="50"/>
        <v>15400</v>
      </c>
      <c r="K385" s="107">
        <f t="shared" si="48"/>
        <v>0</v>
      </c>
      <c r="L385" s="112"/>
    </row>
    <row r="386" spans="1:12" ht="36">
      <c r="A386" s="115"/>
      <c r="B386" s="120" t="s">
        <v>464</v>
      </c>
      <c r="C386" s="120"/>
      <c r="D386" s="118" t="s">
        <v>462</v>
      </c>
      <c r="E386" s="118" t="s">
        <v>461</v>
      </c>
      <c r="F386" s="118" t="s">
        <v>460</v>
      </c>
      <c r="G386" s="118" t="s">
        <v>744</v>
      </c>
      <c r="H386" s="118" t="s">
        <v>463</v>
      </c>
      <c r="I386" s="108">
        <f t="shared" si="49"/>
        <v>15400</v>
      </c>
      <c r="J386" s="107">
        <f t="shared" si="50"/>
        <v>15400</v>
      </c>
      <c r="K386" s="107">
        <f t="shared" si="48"/>
        <v>0</v>
      </c>
      <c r="L386" s="112"/>
    </row>
    <row r="387" spans="1:12" ht="12.75">
      <c r="A387" s="115"/>
      <c r="B387" s="119" t="s">
        <v>120</v>
      </c>
      <c r="C387" s="119"/>
      <c r="D387" s="115" t="s">
        <v>462</v>
      </c>
      <c r="E387" s="115" t="s">
        <v>461</v>
      </c>
      <c r="F387" s="115" t="s">
        <v>460</v>
      </c>
      <c r="G387" s="115" t="s">
        <v>744</v>
      </c>
      <c r="H387" s="115" t="s">
        <v>422</v>
      </c>
      <c r="I387" s="114">
        <f t="shared" si="49"/>
        <v>15400</v>
      </c>
      <c r="J387" s="113">
        <f t="shared" si="50"/>
        <v>15400</v>
      </c>
      <c r="K387" s="113">
        <f t="shared" si="48"/>
        <v>0</v>
      </c>
      <c r="L387" s="112"/>
    </row>
    <row r="388" spans="1:12" s="105" customFormat="1" ht="12.75">
      <c r="A388" s="118"/>
      <c r="B388" s="116" t="s">
        <v>65</v>
      </c>
      <c r="C388" s="116"/>
      <c r="D388" s="115" t="s">
        <v>462</v>
      </c>
      <c r="E388" s="115" t="s">
        <v>461</v>
      </c>
      <c r="F388" s="115" t="s">
        <v>460</v>
      </c>
      <c r="G388" s="115" t="s">
        <v>744</v>
      </c>
      <c r="H388" s="115" t="s">
        <v>459</v>
      </c>
      <c r="I388" s="114">
        <v>15400</v>
      </c>
      <c r="J388" s="113">
        <v>15400</v>
      </c>
      <c r="K388" s="113">
        <f t="shared" si="48"/>
        <v>0</v>
      </c>
      <c r="L388" s="112"/>
    </row>
    <row r="389" spans="1:11" s="105" customFormat="1" ht="25.5" customHeight="1">
      <c r="A389" s="109"/>
      <c r="B389" s="111" t="s">
        <v>458</v>
      </c>
      <c r="C389" s="110" t="s">
        <v>416</v>
      </c>
      <c r="D389" s="109"/>
      <c r="E389" s="109"/>
      <c r="F389" s="109"/>
      <c r="G389" s="109"/>
      <c r="H389" s="109"/>
      <c r="I389" s="108">
        <f>Доходы!D19-'Расходы '!I6</f>
        <v>-5284451.729999997</v>
      </c>
      <c r="J389" s="107">
        <f>Доходы!E19-'Расходы '!J6</f>
        <v>-1816951.210000001</v>
      </c>
      <c r="K389" s="106" t="s">
        <v>457</v>
      </c>
    </row>
    <row r="390" spans="1:10" ht="12.75">
      <c r="A390" s="102"/>
      <c r="B390" s="100"/>
      <c r="C390" s="100"/>
      <c r="D390" s="99"/>
      <c r="E390" s="99"/>
      <c r="F390" s="99"/>
      <c r="G390" s="99"/>
      <c r="H390" s="99"/>
      <c r="I390" s="98"/>
      <c r="J390" s="95"/>
    </row>
    <row r="391" spans="1:10" ht="12.75">
      <c r="A391" s="102"/>
      <c r="B391" s="103"/>
      <c r="C391" s="103"/>
      <c r="D391" s="102"/>
      <c r="E391" s="102"/>
      <c r="F391" s="102"/>
      <c r="G391" s="102"/>
      <c r="H391" s="102"/>
      <c r="I391" s="101"/>
      <c r="J391" s="95"/>
    </row>
    <row r="392" spans="1:10" ht="12.75">
      <c r="A392" s="99"/>
      <c r="B392" s="100"/>
      <c r="C392" s="100"/>
      <c r="D392" s="99"/>
      <c r="E392" s="99"/>
      <c r="F392" s="99"/>
      <c r="G392" s="99"/>
      <c r="H392" s="99"/>
      <c r="I392" s="98"/>
      <c r="J392" s="97"/>
    </row>
    <row r="393" spans="1:10" ht="118.5" customHeight="1">
      <c r="A393" s="99"/>
      <c r="B393" s="104"/>
      <c r="C393" s="104"/>
      <c r="D393" s="99"/>
      <c r="E393" s="99"/>
      <c r="F393" s="99"/>
      <c r="G393" s="99"/>
      <c r="H393" s="99"/>
      <c r="I393" s="98"/>
      <c r="J393" s="97"/>
    </row>
    <row r="394" spans="1:10" ht="12.75">
      <c r="A394" s="99"/>
      <c r="B394" s="103"/>
      <c r="C394" s="103"/>
      <c r="D394" s="102"/>
      <c r="E394" s="102"/>
      <c r="F394" s="102"/>
      <c r="G394" s="102"/>
      <c r="H394" s="102"/>
      <c r="I394" s="101"/>
      <c r="J394" s="97"/>
    </row>
    <row r="395" spans="1:10" ht="12.75">
      <c r="A395" s="99"/>
      <c r="B395" s="100"/>
      <c r="C395" s="100"/>
      <c r="D395" s="99"/>
      <c r="E395" s="99"/>
      <c r="F395" s="99"/>
      <c r="G395" s="99"/>
      <c r="H395" s="99"/>
      <c r="I395" s="98"/>
      <c r="J395" s="97"/>
    </row>
    <row r="396" spans="1:10" ht="12.75">
      <c r="A396" s="95"/>
      <c r="B396" s="95"/>
      <c r="C396" s="95"/>
      <c r="D396" s="95"/>
      <c r="E396" s="95"/>
      <c r="F396" s="95"/>
      <c r="G396" s="95"/>
      <c r="H396" s="95"/>
      <c r="I396" s="95"/>
      <c r="J396" s="95"/>
    </row>
    <row r="397" spans="1:10" ht="12.75">
      <c r="A397" s="95"/>
      <c r="B397" s="95"/>
      <c r="C397" s="95"/>
      <c r="D397" s="95"/>
      <c r="E397" s="95"/>
      <c r="F397" s="95"/>
      <c r="G397" s="95"/>
      <c r="H397" s="95"/>
      <c r="I397" s="96"/>
      <c r="J397" s="95"/>
    </row>
    <row r="398" spans="1:10" ht="48.75" customHeight="1">
      <c r="A398" s="95"/>
      <c r="B398" s="95"/>
      <c r="C398" s="95"/>
      <c r="D398" s="95"/>
      <c r="E398" s="95"/>
      <c r="F398" s="95"/>
      <c r="G398" s="95"/>
      <c r="H398" s="95"/>
      <c r="I398" s="96"/>
      <c r="J398" s="95"/>
    </row>
    <row r="399" spans="1:10" ht="12.75">
      <c r="A399" s="95"/>
      <c r="B399" s="95"/>
      <c r="C399" s="95"/>
      <c r="D399" s="95"/>
      <c r="E399" s="95"/>
      <c r="F399" s="95"/>
      <c r="G399" s="95"/>
      <c r="H399" s="95"/>
      <c r="I399" s="95"/>
      <c r="J399" s="95"/>
    </row>
    <row r="400" spans="1:10" ht="12.75">
      <c r="A400" s="95"/>
      <c r="B400" s="95"/>
      <c r="C400" s="95"/>
      <c r="D400" s="95"/>
      <c r="E400" s="95"/>
      <c r="F400" s="95"/>
      <c r="G400" s="95"/>
      <c r="H400" s="95"/>
      <c r="I400" s="95"/>
      <c r="J400" s="95"/>
    </row>
    <row r="401" spans="1:10" ht="12.75">
      <c r="A401" s="95"/>
      <c r="B401" s="95"/>
      <c r="C401" s="95"/>
      <c r="D401" s="95"/>
      <c r="E401" s="95"/>
      <c r="F401" s="95"/>
      <c r="G401" s="95"/>
      <c r="H401" s="95"/>
      <c r="I401" s="95"/>
      <c r="J401" s="95"/>
    </row>
    <row r="402" spans="1:10" ht="12.75">
      <c r="A402" s="95"/>
      <c r="B402" s="95"/>
      <c r="C402" s="95"/>
      <c r="D402" s="95"/>
      <c r="E402" s="95"/>
      <c r="F402" s="95"/>
      <c r="G402" s="95"/>
      <c r="H402" s="95"/>
      <c r="I402" s="95"/>
      <c r="J402" s="95"/>
    </row>
    <row r="403" spans="1:10" ht="12.75">
      <c r="A403" s="95"/>
      <c r="B403" s="95"/>
      <c r="C403" s="95"/>
      <c r="D403" s="95"/>
      <c r="E403" s="95"/>
      <c r="F403" s="95"/>
      <c r="G403" s="95"/>
      <c r="H403" s="95"/>
      <c r="I403" s="95"/>
      <c r="J403" s="95"/>
    </row>
    <row r="404" spans="1:10" ht="12.75">
      <c r="A404" s="95"/>
      <c r="B404" s="95"/>
      <c r="C404" s="95"/>
      <c r="D404" s="95"/>
      <c r="E404" s="95"/>
      <c r="F404" s="95"/>
      <c r="G404" s="95"/>
      <c r="H404" s="95"/>
      <c r="I404" s="95"/>
      <c r="J404" s="95"/>
    </row>
    <row r="405" spans="1:10" ht="12.75">
      <c r="A405" s="95"/>
      <c r="B405" s="95"/>
      <c r="C405" s="95"/>
      <c r="D405" s="95"/>
      <c r="E405" s="95"/>
      <c r="F405" s="95"/>
      <c r="G405" s="95"/>
      <c r="H405" s="95"/>
      <c r="I405" s="95"/>
      <c r="J405" s="95"/>
    </row>
    <row r="406" spans="1:10" ht="12.75">
      <c r="A406" s="95"/>
      <c r="B406" s="95"/>
      <c r="C406" s="95"/>
      <c r="D406" s="95"/>
      <c r="E406" s="95"/>
      <c r="F406" s="95"/>
      <c r="G406" s="95"/>
      <c r="H406" s="95"/>
      <c r="I406" s="95"/>
      <c r="J406" s="95"/>
    </row>
    <row r="407" spans="1:10" ht="12.75">
      <c r="A407" s="95"/>
      <c r="B407" s="95"/>
      <c r="C407" s="95"/>
      <c r="D407" s="95"/>
      <c r="E407" s="95"/>
      <c r="F407" s="95"/>
      <c r="G407" s="95"/>
      <c r="H407" s="95"/>
      <c r="I407" s="95"/>
      <c r="J407" s="95"/>
    </row>
    <row r="408" spans="1:10" ht="12.75">
      <c r="A408" s="95"/>
      <c r="B408" s="95"/>
      <c r="C408" s="95"/>
      <c r="D408" s="95"/>
      <c r="E408" s="95"/>
      <c r="F408" s="95"/>
      <c r="G408" s="95"/>
      <c r="H408" s="95"/>
      <c r="I408" s="95"/>
      <c r="J408" s="95"/>
    </row>
    <row r="409" spans="1:10" ht="12.75">
      <c r="A409" s="95"/>
      <c r="B409" s="95"/>
      <c r="C409" s="95"/>
      <c r="D409" s="95"/>
      <c r="E409" s="95"/>
      <c r="F409" s="95"/>
      <c r="G409" s="95"/>
      <c r="H409" s="95"/>
      <c r="I409" s="95"/>
      <c r="J409" s="95"/>
    </row>
    <row r="410" spans="1:10" ht="12.75">
      <c r="A410" s="95"/>
      <c r="B410" s="95"/>
      <c r="C410" s="95"/>
      <c r="D410" s="95"/>
      <c r="E410" s="95"/>
      <c r="F410" s="95"/>
      <c r="G410" s="95"/>
      <c r="H410" s="95"/>
      <c r="I410" s="95"/>
      <c r="J410" s="95"/>
    </row>
    <row r="411" spans="1:10" ht="12.75">
      <c r="A411" s="95"/>
      <c r="B411" s="95"/>
      <c r="C411" s="95"/>
      <c r="D411" s="95"/>
      <c r="E411" s="95"/>
      <c r="F411" s="95"/>
      <c r="G411" s="95"/>
      <c r="H411" s="95"/>
      <c r="I411" s="95"/>
      <c r="J411" s="95"/>
    </row>
    <row r="412" spans="1:10" ht="12.75">
      <c r="A412" s="95"/>
      <c r="B412" s="95"/>
      <c r="C412" s="95"/>
      <c r="D412" s="95"/>
      <c r="E412" s="95"/>
      <c r="F412" s="95"/>
      <c r="G412" s="95"/>
      <c r="H412" s="95"/>
      <c r="I412" s="95"/>
      <c r="J412" s="95"/>
    </row>
    <row r="413" spans="1:10" ht="12.75">
      <c r="A413" s="95"/>
      <c r="B413" s="95"/>
      <c r="C413" s="95"/>
      <c r="D413" s="95"/>
      <c r="E413" s="95"/>
      <c r="F413" s="95"/>
      <c r="G413" s="95"/>
      <c r="H413" s="95"/>
      <c r="I413" s="95"/>
      <c r="J413" s="95"/>
    </row>
  </sheetData>
  <sheetProtection/>
  <mergeCells count="10">
    <mergeCell ref="A2:K2"/>
    <mergeCell ref="D6:H6"/>
    <mergeCell ref="K4:K5"/>
    <mergeCell ref="H3:I3"/>
    <mergeCell ref="A4:A5"/>
    <mergeCell ref="B4:B5"/>
    <mergeCell ref="I4:I5"/>
    <mergeCell ref="C4:C5"/>
    <mergeCell ref="D4:H5"/>
    <mergeCell ref="J4:J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6">
      <selection activeCell="C39" sqref="C39"/>
    </sheetView>
  </sheetViews>
  <sheetFormatPr defaultColWidth="9.140625" defaultRowHeight="12.75"/>
  <cols>
    <col min="1" max="1" width="2.57421875" style="163" customWidth="1"/>
    <col min="2" max="3" width="3.140625" style="163" customWidth="1"/>
    <col min="4" max="27" width="0.85546875" style="163" customWidth="1"/>
    <col min="28" max="28" width="6.28125" style="163" customWidth="1"/>
    <col min="29" max="33" width="0.85546875" style="163" customWidth="1"/>
    <col min="34" max="34" width="0.85546875" style="163" hidden="1" customWidth="1"/>
    <col min="35" max="35" width="0.85546875" style="163" customWidth="1"/>
    <col min="36" max="36" width="1.1484375" style="163" customWidth="1"/>
    <col min="37" max="37" width="1.28515625" style="163" customWidth="1"/>
    <col min="38" max="38" width="0.9921875" style="163" customWidth="1"/>
    <col min="39" max="40" width="1.1484375" style="163" customWidth="1"/>
    <col min="41" max="43" width="0.85546875" style="163" customWidth="1"/>
    <col min="44" max="45" width="0.13671875" style="163" customWidth="1"/>
    <col min="46" max="47" width="0.85546875" style="163" hidden="1" customWidth="1"/>
    <col min="48" max="48" width="11.421875" style="163" customWidth="1"/>
    <col min="49" max="49" width="0.85546875" style="163" customWidth="1"/>
    <col min="50" max="51" width="0.85546875" style="163" hidden="1" customWidth="1"/>
    <col min="52" max="63" width="0.85546875" style="163" customWidth="1"/>
    <col min="64" max="64" width="0.71875" style="163" customWidth="1"/>
    <col min="65" max="65" width="3.140625" style="163" customWidth="1"/>
    <col min="66" max="66" width="0.85546875" style="163" hidden="1" customWidth="1"/>
    <col min="67" max="67" width="0.42578125" style="163" hidden="1" customWidth="1"/>
    <col min="68" max="69" width="0.85546875" style="163" hidden="1" customWidth="1"/>
    <col min="70" max="70" width="0.2890625" style="163" hidden="1" customWidth="1"/>
    <col min="71" max="74" width="0.85546875" style="163" hidden="1" customWidth="1"/>
    <col min="75" max="87" width="0.85546875" style="163" customWidth="1"/>
    <col min="88" max="91" width="0.85546875" style="163" hidden="1" customWidth="1"/>
    <col min="92" max="92" width="3.57421875" style="163" customWidth="1"/>
    <col min="93" max="107" width="0.85546875" style="163" customWidth="1"/>
    <col min="108" max="108" width="0.2890625" style="163" customWidth="1"/>
    <col min="109" max="109" width="0.9921875" style="162" customWidth="1"/>
    <col min="110" max="110" width="2.421875" style="162" hidden="1" customWidth="1"/>
    <col min="111" max="16384" width="9.140625" style="162" customWidth="1"/>
  </cols>
  <sheetData>
    <row r="1" spans="109:110" ht="12.75">
      <c r="DE1" s="163"/>
      <c r="DF1" s="167" t="s">
        <v>610</v>
      </c>
    </row>
    <row r="2" spans="1:110" ht="12.75">
      <c r="A2" s="221" t="s">
        <v>609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  <c r="BP2" s="221"/>
      <c r="BQ2" s="221"/>
      <c r="BR2" s="221"/>
      <c r="BS2" s="221"/>
      <c r="BT2" s="221"/>
      <c r="BU2" s="221"/>
      <c r="BV2" s="221"/>
      <c r="BW2" s="221"/>
      <c r="BX2" s="221"/>
      <c r="BY2" s="221"/>
      <c r="BZ2" s="221"/>
      <c r="CA2" s="221"/>
      <c r="CB2" s="221"/>
      <c r="CC2" s="221"/>
      <c r="CD2" s="221"/>
      <c r="CE2" s="221"/>
      <c r="CF2" s="221"/>
      <c r="CG2" s="221"/>
      <c r="CH2" s="221"/>
      <c r="CI2" s="221"/>
      <c r="CJ2" s="221"/>
      <c r="CK2" s="221"/>
      <c r="CL2" s="221"/>
      <c r="CM2" s="221"/>
      <c r="CN2" s="221"/>
      <c r="CO2" s="221"/>
      <c r="CP2" s="221"/>
      <c r="CQ2" s="221"/>
      <c r="CR2" s="221"/>
      <c r="CS2" s="221"/>
      <c r="CT2" s="221"/>
      <c r="CU2" s="221"/>
      <c r="CV2" s="221"/>
      <c r="CW2" s="221"/>
      <c r="CX2" s="221"/>
      <c r="CY2" s="221"/>
      <c r="CZ2" s="221"/>
      <c r="DA2" s="221"/>
      <c r="DB2" s="221"/>
      <c r="DC2" s="221"/>
      <c r="DD2" s="221"/>
      <c r="DE2" s="221"/>
      <c r="DF2" s="221"/>
    </row>
    <row r="3" spans="1:110" ht="39" customHeight="1">
      <c r="A3" s="222" t="s">
        <v>608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 t="s">
        <v>607</v>
      </c>
      <c r="AD3" s="223"/>
      <c r="AE3" s="223"/>
      <c r="AF3" s="223"/>
      <c r="AG3" s="223"/>
      <c r="AH3" s="223"/>
      <c r="AI3" s="223" t="s">
        <v>606</v>
      </c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 t="s">
        <v>605</v>
      </c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223"/>
      <c r="BR3" s="223"/>
      <c r="BS3" s="223"/>
      <c r="BT3" s="223"/>
      <c r="BU3" s="223"/>
      <c r="BV3" s="223"/>
      <c r="BW3" s="223" t="s">
        <v>20</v>
      </c>
      <c r="BX3" s="223"/>
      <c r="BY3" s="223"/>
      <c r="BZ3" s="223"/>
      <c r="CA3" s="223"/>
      <c r="CB3" s="223"/>
      <c r="CC3" s="223"/>
      <c r="CD3" s="223"/>
      <c r="CE3" s="223"/>
      <c r="CF3" s="223"/>
      <c r="CG3" s="223"/>
      <c r="CH3" s="223"/>
      <c r="CI3" s="223"/>
      <c r="CJ3" s="223"/>
      <c r="CK3" s="223"/>
      <c r="CL3" s="223"/>
      <c r="CM3" s="223"/>
      <c r="CN3" s="223"/>
      <c r="CO3" s="223" t="s">
        <v>21</v>
      </c>
      <c r="CP3" s="223"/>
      <c r="CQ3" s="223"/>
      <c r="CR3" s="223"/>
      <c r="CS3" s="223"/>
      <c r="CT3" s="223"/>
      <c r="CU3" s="223"/>
      <c r="CV3" s="223"/>
      <c r="CW3" s="223"/>
      <c r="CX3" s="223"/>
      <c r="CY3" s="223"/>
      <c r="CZ3" s="223"/>
      <c r="DA3" s="223"/>
      <c r="DB3" s="223"/>
      <c r="DC3" s="223"/>
      <c r="DD3" s="223"/>
      <c r="DE3" s="223"/>
      <c r="DF3" s="223"/>
    </row>
    <row r="4" spans="1:110" ht="13.5" thickBot="1">
      <c r="A4" s="218">
        <v>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20">
        <v>2</v>
      </c>
      <c r="AD4" s="220"/>
      <c r="AE4" s="220"/>
      <c r="AF4" s="220"/>
      <c r="AG4" s="220"/>
      <c r="AH4" s="220"/>
      <c r="AI4" s="220">
        <v>3</v>
      </c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>
        <v>4</v>
      </c>
      <c r="BA4" s="220"/>
      <c r="BB4" s="220"/>
      <c r="BC4" s="220"/>
      <c r="BD4" s="220"/>
      <c r="BE4" s="220"/>
      <c r="BF4" s="220"/>
      <c r="BG4" s="220"/>
      <c r="BH4" s="220"/>
      <c r="BI4" s="220"/>
      <c r="BJ4" s="220"/>
      <c r="BK4" s="220"/>
      <c r="BL4" s="220"/>
      <c r="BM4" s="220"/>
      <c r="BN4" s="220"/>
      <c r="BO4" s="220"/>
      <c r="BP4" s="220"/>
      <c r="BQ4" s="220"/>
      <c r="BR4" s="220"/>
      <c r="BS4" s="220"/>
      <c r="BT4" s="220"/>
      <c r="BU4" s="220"/>
      <c r="BV4" s="220"/>
      <c r="BW4" s="220">
        <v>5</v>
      </c>
      <c r="BX4" s="220"/>
      <c r="BY4" s="220"/>
      <c r="BZ4" s="220"/>
      <c r="CA4" s="220"/>
      <c r="CB4" s="220"/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>
        <v>6</v>
      </c>
      <c r="CP4" s="220"/>
      <c r="CQ4" s="220"/>
      <c r="CR4" s="220"/>
      <c r="CS4" s="220"/>
      <c r="CT4" s="220"/>
      <c r="CU4" s="220"/>
      <c r="CV4" s="220"/>
      <c r="CW4" s="220"/>
      <c r="CX4" s="220"/>
      <c r="CY4" s="220"/>
      <c r="CZ4" s="220"/>
      <c r="DA4" s="220"/>
      <c r="DB4" s="220"/>
      <c r="DC4" s="220"/>
      <c r="DD4" s="220"/>
      <c r="DE4" s="220"/>
      <c r="DF4" s="220"/>
    </row>
    <row r="5" spans="1:110" ht="25.5" customHeight="1">
      <c r="A5" s="242" t="s">
        <v>604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3"/>
      <c r="AC5" s="244" t="s">
        <v>422</v>
      </c>
      <c r="AD5" s="245"/>
      <c r="AE5" s="245"/>
      <c r="AF5" s="245"/>
      <c r="AG5" s="245"/>
      <c r="AH5" s="245"/>
      <c r="AI5" s="245" t="s">
        <v>457</v>
      </c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6">
        <f>AZ6+AZ18</f>
        <v>5284451.729999997</v>
      </c>
      <c r="BA5" s="246"/>
      <c r="BB5" s="246"/>
      <c r="BC5" s="246"/>
      <c r="BD5" s="246"/>
      <c r="BE5" s="246"/>
      <c r="BF5" s="246"/>
      <c r="BG5" s="246"/>
      <c r="BH5" s="246"/>
      <c r="BI5" s="246"/>
      <c r="BJ5" s="246"/>
      <c r="BK5" s="246"/>
      <c r="BL5" s="246"/>
      <c r="BM5" s="246"/>
      <c r="BN5" s="246"/>
      <c r="BO5" s="246"/>
      <c r="BP5" s="246"/>
      <c r="BQ5" s="246"/>
      <c r="BR5" s="246"/>
      <c r="BS5" s="246"/>
      <c r="BT5" s="246"/>
      <c r="BU5" s="246"/>
      <c r="BV5" s="246"/>
      <c r="BW5" s="246">
        <f>BW18</f>
        <v>1816951.210000001</v>
      </c>
      <c r="BX5" s="246"/>
      <c r="BY5" s="246"/>
      <c r="BZ5" s="246"/>
      <c r="CA5" s="246"/>
      <c r="CB5" s="246"/>
      <c r="CC5" s="246"/>
      <c r="CD5" s="246"/>
      <c r="CE5" s="246"/>
      <c r="CF5" s="246"/>
      <c r="CG5" s="246"/>
      <c r="CH5" s="246"/>
      <c r="CI5" s="246"/>
      <c r="CJ5" s="246"/>
      <c r="CK5" s="246"/>
      <c r="CL5" s="246"/>
      <c r="CM5" s="246"/>
      <c r="CN5" s="246"/>
      <c r="CO5" s="246">
        <f>AZ5-BW5</f>
        <v>3467500.519999996</v>
      </c>
      <c r="CP5" s="246"/>
      <c r="CQ5" s="246"/>
      <c r="CR5" s="246"/>
      <c r="CS5" s="246"/>
      <c r="CT5" s="246"/>
      <c r="CU5" s="246"/>
      <c r="CV5" s="246"/>
      <c r="CW5" s="246"/>
      <c r="CX5" s="246"/>
      <c r="CY5" s="246"/>
      <c r="CZ5" s="246"/>
      <c r="DA5" s="246"/>
      <c r="DB5" s="246"/>
      <c r="DC5" s="246"/>
      <c r="DD5" s="246"/>
      <c r="DE5" s="246"/>
      <c r="DF5" s="246"/>
    </row>
    <row r="6" spans="1:110" ht="12.75" customHeight="1">
      <c r="A6" s="224" t="s">
        <v>28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5"/>
      <c r="AC6" s="226" t="s">
        <v>424</v>
      </c>
      <c r="AD6" s="227"/>
      <c r="AE6" s="227"/>
      <c r="AF6" s="227"/>
      <c r="AG6" s="227"/>
      <c r="AH6" s="228"/>
      <c r="AI6" s="232" t="s">
        <v>73</v>
      </c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8"/>
      <c r="AZ6" s="234">
        <f>AZ9</f>
        <v>0</v>
      </c>
      <c r="BA6" s="235"/>
      <c r="BB6" s="235"/>
      <c r="BC6" s="235"/>
      <c r="BD6" s="235"/>
      <c r="BE6" s="235"/>
      <c r="BF6" s="235"/>
      <c r="BG6" s="235"/>
      <c r="BH6" s="235"/>
      <c r="BI6" s="235"/>
      <c r="BJ6" s="235"/>
      <c r="BK6" s="235"/>
      <c r="BL6" s="235"/>
      <c r="BM6" s="235"/>
      <c r="BN6" s="235"/>
      <c r="BO6" s="235"/>
      <c r="BP6" s="235"/>
      <c r="BQ6" s="235"/>
      <c r="BR6" s="235"/>
      <c r="BS6" s="235"/>
      <c r="BT6" s="235"/>
      <c r="BU6" s="235"/>
      <c r="BV6" s="236"/>
      <c r="BW6" s="234">
        <v>0</v>
      </c>
      <c r="BX6" s="235"/>
      <c r="BY6" s="235"/>
      <c r="BZ6" s="235"/>
      <c r="CA6" s="235"/>
      <c r="CB6" s="235"/>
      <c r="CC6" s="235"/>
      <c r="CD6" s="235"/>
      <c r="CE6" s="235"/>
      <c r="CF6" s="235"/>
      <c r="CG6" s="235"/>
      <c r="CH6" s="235"/>
      <c r="CI6" s="235"/>
      <c r="CJ6" s="235"/>
      <c r="CK6" s="235"/>
      <c r="CL6" s="235"/>
      <c r="CM6" s="235"/>
      <c r="CN6" s="236"/>
      <c r="CO6" s="234">
        <v>0</v>
      </c>
      <c r="CP6" s="235"/>
      <c r="CQ6" s="235"/>
      <c r="CR6" s="235"/>
      <c r="CS6" s="235"/>
      <c r="CT6" s="235"/>
      <c r="CU6" s="235"/>
      <c r="CV6" s="235"/>
      <c r="CW6" s="235"/>
      <c r="CX6" s="235"/>
      <c r="CY6" s="235"/>
      <c r="CZ6" s="235"/>
      <c r="DA6" s="235"/>
      <c r="DB6" s="235"/>
      <c r="DC6" s="235"/>
      <c r="DD6" s="235"/>
      <c r="DE6" s="235"/>
      <c r="DF6" s="236"/>
    </row>
    <row r="7" spans="1:110" ht="36.75" customHeight="1">
      <c r="A7" s="240" t="s">
        <v>603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1"/>
      <c r="AC7" s="229"/>
      <c r="AD7" s="230"/>
      <c r="AE7" s="230"/>
      <c r="AF7" s="230"/>
      <c r="AG7" s="230"/>
      <c r="AH7" s="231"/>
      <c r="AI7" s="233"/>
      <c r="AJ7" s="230"/>
      <c r="AK7" s="230"/>
      <c r="AL7" s="230"/>
      <c r="AM7" s="230"/>
      <c r="AN7" s="230"/>
      <c r="AO7" s="230"/>
      <c r="AP7" s="230"/>
      <c r="AQ7" s="230"/>
      <c r="AR7" s="230"/>
      <c r="AS7" s="230"/>
      <c r="AT7" s="230"/>
      <c r="AU7" s="230"/>
      <c r="AV7" s="230"/>
      <c r="AW7" s="230"/>
      <c r="AX7" s="230"/>
      <c r="AY7" s="231"/>
      <c r="AZ7" s="237"/>
      <c r="BA7" s="238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L7" s="238"/>
      <c r="BM7" s="238"/>
      <c r="BN7" s="238"/>
      <c r="BO7" s="238"/>
      <c r="BP7" s="238"/>
      <c r="BQ7" s="238"/>
      <c r="BR7" s="238"/>
      <c r="BS7" s="238"/>
      <c r="BT7" s="238"/>
      <c r="BU7" s="238"/>
      <c r="BV7" s="239"/>
      <c r="BW7" s="237"/>
      <c r="BX7" s="238"/>
      <c r="BY7" s="238"/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9"/>
      <c r="CO7" s="237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9"/>
    </row>
    <row r="8" spans="1:110" ht="15" customHeight="1">
      <c r="A8" s="253" t="s">
        <v>425</v>
      </c>
      <c r="B8" s="253"/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4"/>
      <c r="AC8" s="250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251"/>
      <c r="AW8" s="251"/>
      <c r="AX8" s="251"/>
      <c r="AY8" s="251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  <c r="CQ8" s="252"/>
      <c r="CR8" s="252"/>
      <c r="CS8" s="252"/>
      <c r="CT8" s="252"/>
      <c r="CU8" s="252"/>
      <c r="CV8" s="252"/>
      <c r="CW8" s="252"/>
      <c r="CX8" s="252"/>
      <c r="CY8" s="252"/>
      <c r="CZ8" s="252"/>
      <c r="DA8" s="252"/>
      <c r="DB8" s="252"/>
      <c r="DC8" s="252"/>
      <c r="DD8" s="252"/>
      <c r="DE8" s="252"/>
      <c r="DF8" s="252"/>
    </row>
    <row r="9" spans="1:110" ht="29.25" customHeight="1">
      <c r="A9" s="247" t="s">
        <v>602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9"/>
      <c r="AC9" s="250" t="s">
        <v>424</v>
      </c>
      <c r="AD9" s="251"/>
      <c r="AE9" s="251"/>
      <c r="AF9" s="251"/>
      <c r="AG9" s="251"/>
      <c r="AH9" s="251"/>
      <c r="AI9" s="251" t="s">
        <v>601</v>
      </c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2">
        <f>AZ10</f>
        <v>0</v>
      </c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>
        <f>BW10</f>
        <v>0</v>
      </c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>
        <f>CO10</f>
        <v>0</v>
      </c>
      <c r="CP9" s="252"/>
      <c r="CQ9" s="252"/>
      <c r="CR9" s="252"/>
      <c r="CS9" s="252"/>
      <c r="CT9" s="252"/>
      <c r="CU9" s="252"/>
      <c r="CV9" s="252"/>
      <c r="CW9" s="252"/>
      <c r="CX9" s="252"/>
      <c r="CY9" s="252"/>
      <c r="CZ9" s="252"/>
      <c r="DA9" s="252"/>
      <c r="DB9" s="252"/>
      <c r="DC9" s="252"/>
      <c r="DD9" s="252"/>
      <c r="DE9" s="252"/>
      <c r="DF9" s="252"/>
    </row>
    <row r="10" spans="1:110" ht="36" customHeight="1">
      <c r="A10" s="247" t="s">
        <v>600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9"/>
      <c r="AC10" s="250" t="s">
        <v>424</v>
      </c>
      <c r="AD10" s="251"/>
      <c r="AE10" s="251"/>
      <c r="AF10" s="251"/>
      <c r="AG10" s="251"/>
      <c r="AH10" s="251"/>
      <c r="AI10" s="251" t="s">
        <v>599</v>
      </c>
      <c r="AJ10" s="251"/>
      <c r="AK10" s="251"/>
      <c r="AL10" s="251"/>
      <c r="AM10" s="251"/>
      <c r="AN10" s="251"/>
      <c r="AO10" s="251"/>
      <c r="AP10" s="251"/>
      <c r="AQ10" s="251"/>
      <c r="AR10" s="251"/>
      <c r="AS10" s="251"/>
      <c r="AT10" s="251"/>
      <c r="AU10" s="251"/>
      <c r="AV10" s="251"/>
      <c r="AW10" s="251"/>
      <c r="AX10" s="251"/>
      <c r="AY10" s="251"/>
      <c r="AZ10" s="252">
        <f>AZ11</f>
        <v>0</v>
      </c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>
        <f>BW11</f>
        <v>0</v>
      </c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>
        <f>CO11</f>
        <v>0</v>
      </c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52"/>
      <c r="DC10" s="252"/>
      <c r="DD10" s="252"/>
      <c r="DE10" s="252"/>
      <c r="DF10" s="252"/>
    </row>
    <row r="11" spans="1:110" ht="49.5" customHeight="1">
      <c r="A11" s="247" t="s">
        <v>598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9"/>
      <c r="AC11" s="250" t="s">
        <v>424</v>
      </c>
      <c r="AD11" s="251"/>
      <c r="AE11" s="251"/>
      <c r="AF11" s="251"/>
      <c r="AG11" s="251"/>
      <c r="AH11" s="251"/>
      <c r="AI11" s="251" t="s">
        <v>597</v>
      </c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251"/>
      <c r="AV11" s="251"/>
      <c r="AW11" s="251"/>
      <c r="AX11" s="251"/>
      <c r="AY11" s="251"/>
      <c r="AZ11" s="252">
        <v>0</v>
      </c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>
        <v>0</v>
      </c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>
        <f>AZ11-BW11</f>
        <v>0</v>
      </c>
      <c r="CP11" s="252"/>
      <c r="CQ11" s="252"/>
      <c r="CR11" s="252"/>
      <c r="CS11" s="252"/>
      <c r="CT11" s="252"/>
      <c r="CU11" s="252"/>
      <c r="CV11" s="252"/>
      <c r="CW11" s="252"/>
      <c r="CX11" s="252"/>
      <c r="CY11" s="252"/>
      <c r="CZ11" s="252"/>
      <c r="DA11" s="252"/>
      <c r="DB11" s="252"/>
      <c r="DC11" s="252"/>
      <c r="DD11" s="252"/>
      <c r="DE11" s="252"/>
      <c r="DF11" s="252"/>
    </row>
    <row r="12" spans="1:110" ht="50.25" customHeight="1">
      <c r="A12" s="247" t="s">
        <v>596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  <c r="AC12" s="250" t="s">
        <v>424</v>
      </c>
      <c r="AD12" s="251"/>
      <c r="AE12" s="251"/>
      <c r="AF12" s="251"/>
      <c r="AG12" s="251"/>
      <c r="AH12" s="251"/>
      <c r="AI12" s="251" t="s">
        <v>595</v>
      </c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2">
        <v>2000000</v>
      </c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>
        <v>0</v>
      </c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>
        <f>AZ12</f>
        <v>2000000</v>
      </c>
      <c r="CP12" s="252"/>
      <c r="CQ12" s="252"/>
      <c r="CR12" s="252"/>
      <c r="CS12" s="252"/>
      <c r="CT12" s="252"/>
      <c r="CU12" s="252"/>
      <c r="CV12" s="252"/>
      <c r="CW12" s="252"/>
      <c r="CX12" s="252"/>
      <c r="CY12" s="252"/>
      <c r="CZ12" s="252"/>
      <c r="DA12" s="252"/>
      <c r="DB12" s="252"/>
      <c r="DC12" s="252"/>
      <c r="DD12" s="252"/>
      <c r="DE12" s="252"/>
      <c r="DF12" s="252"/>
    </row>
    <row r="13" spans="1:110" ht="62.25" customHeight="1">
      <c r="A13" s="247" t="s">
        <v>594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9"/>
      <c r="AC13" s="250" t="s">
        <v>424</v>
      </c>
      <c r="AD13" s="251"/>
      <c r="AE13" s="251"/>
      <c r="AF13" s="251"/>
      <c r="AG13" s="251"/>
      <c r="AH13" s="251"/>
      <c r="AI13" s="251" t="s">
        <v>593</v>
      </c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251"/>
      <c r="AV13" s="251"/>
      <c r="AW13" s="251"/>
      <c r="AX13" s="251"/>
      <c r="AY13" s="251"/>
      <c r="AZ13" s="252">
        <v>2000000</v>
      </c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>
        <v>0</v>
      </c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>
        <f>AZ13</f>
        <v>2000000</v>
      </c>
      <c r="CP13" s="252"/>
      <c r="CQ13" s="252"/>
      <c r="CR13" s="252"/>
      <c r="CS13" s="252"/>
      <c r="CT13" s="252"/>
      <c r="CU13" s="252"/>
      <c r="CV13" s="252"/>
      <c r="CW13" s="252"/>
      <c r="CX13" s="252"/>
      <c r="CY13" s="252"/>
      <c r="CZ13" s="252"/>
      <c r="DA13" s="252"/>
      <c r="DB13" s="252"/>
      <c r="DC13" s="252"/>
      <c r="DD13" s="252"/>
      <c r="DE13" s="252"/>
      <c r="DF13" s="252"/>
    </row>
    <row r="14" spans="1:110" ht="61.5" customHeight="1">
      <c r="A14" s="255" t="s">
        <v>592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7"/>
      <c r="AC14" s="250" t="s">
        <v>424</v>
      </c>
      <c r="AD14" s="251"/>
      <c r="AE14" s="251"/>
      <c r="AF14" s="251"/>
      <c r="AG14" s="251"/>
      <c r="AH14" s="251"/>
      <c r="AI14" s="251" t="s">
        <v>591</v>
      </c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1"/>
      <c r="AX14" s="251"/>
      <c r="AY14" s="251"/>
      <c r="AZ14" s="252">
        <v>-2000000</v>
      </c>
      <c r="BA14" s="252"/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52"/>
      <c r="BP14" s="252"/>
      <c r="BQ14" s="252"/>
      <c r="BR14" s="252"/>
      <c r="BS14" s="252"/>
      <c r="BT14" s="252"/>
      <c r="BU14" s="252"/>
      <c r="BV14" s="252"/>
      <c r="BW14" s="252">
        <v>0</v>
      </c>
      <c r="BX14" s="252"/>
      <c r="BY14" s="252"/>
      <c r="BZ14" s="252"/>
      <c r="CA14" s="252"/>
      <c r="CB14" s="252"/>
      <c r="CC14" s="252"/>
      <c r="CD14" s="252"/>
      <c r="CE14" s="252"/>
      <c r="CF14" s="252"/>
      <c r="CG14" s="252"/>
      <c r="CH14" s="252"/>
      <c r="CI14" s="252"/>
      <c r="CJ14" s="252"/>
      <c r="CK14" s="252"/>
      <c r="CL14" s="252"/>
      <c r="CM14" s="252"/>
      <c r="CN14" s="252"/>
      <c r="CO14" s="252">
        <f>AZ14</f>
        <v>-2000000</v>
      </c>
      <c r="CP14" s="252"/>
      <c r="CQ14" s="252"/>
      <c r="CR14" s="252"/>
      <c r="CS14" s="252"/>
      <c r="CT14" s="252"/>
      <c r="CU14" s="252"/>
      <c r="CV14" s="252"/>
      <c r="CW14" s="252"/>
      <c r="CX14" s="252"/>
      <c r="CY14" s="252"/>
      <c r="CZ14" s="252"/>
      <c r="DA14" s="252"/>
      <c r="DB14" s="252"/>
      <c r="DC14" s="252"/>
      <c r="DD14" s="252"/>
      <c r="DE14" s="252"/>
      <c r="DF14" s="252"/>
    </row>
    <row r="15" spans="1:110" ht="62.25" customHeight="1">
      <c r="A15" s="255" t="s">
        <v>590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7"/>
      <c r="AC15" s="250" t="s">
        <v>424</v>
      </c>
      <c r="AD15" s="251"/>
      <c r="AE15" s="251"/>
      <c r="AF15" s="251"/>
      <c r="AG15" s="251"/>
      <c r="AH15" s="251"/>
      <c r="AI15" s="251" t="s">
        <v>589</v>
      </c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/>
      <c r="AV15" s="251"/>
      <c r="AW15" s="251"/>
      <c r="AX15" s="251"/>
      <c r="AY15" s="251"/>
      <c r="AZ15" s="252">
        <v>-2000000</v>
      </c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2"/>
      <c r="BP15" s="252"/>
      <c r="BQ15" s="252"/>
      <c r="BR15" s="252"/>
      <c r="BS15" s="252"/>
      <c r="BT15" s="252"/>
      <c r="BU15" s="252"/>
      <c r="BV15" s="252"/>
      <c r="BW15" s="252">
        <v>0</v>
      </c>
      <c r="BX15" s="252"/>
      <c r="BY15" s="252"/>
      <c r="BZ15" s="252"/>
      <c r="CA15" s="252"/>
      <c r="CB15" s="252"/>
      <c r="CC15" s="252"/>
      <c r="CD15" s="252"/>
      <c r="CE15" s="252"/>
      <c r="CF15" s="252"/>
      <c r="CG15" s="252"/>
      <c r="CH15" s="252"/>
      <c r="CI15" s="252"/>
      <c r="CJ15" s="252"/>
      <c r="CK15" s="252"/>
      <c r="CL15" s="252"/>
      <c r="CM15" s="252"/>
      <c r="CN15" s="252"/>
      <c r="CO15" s="252">
        <f>AZ15</f>
        <v>-2000000</v>
      </c>
      <c r="CP15" s="252"/>
      <c r="CQ15" s="252"/>
      <c r="CR15" s="252"/>
      <c r="CS15" s="252"/>
      <c r="CT15" s="252"/>
      <c r="CU15" s="252"/>
      <c r="CV15" s="252"/>
      <c r="CW15" s="252"/>
      <c r="CX15" s="252"/>
      <c r="CY15" s="252"/>
      <c r="CZ15" s="252"/>
      <c r="DA15" s="252"/>
      <c r="DB15" s="252"/>
      <c r="DC15" s="252"/>
      <c r="DD15" s="252"/>
      <c r="DE15" s="252"/>
      <c r="DF15" s="252"/>
    </row>
    <row r="16" spans="1:110" ht="31.5" customHeight="1">
      <c r="A16" s="253" t="s">
        <v>588</v>
      </c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4"/>
      <c r="AC16" s="250" t="s">
        <v>430</v>
      </c>
      <c r="AD16" s="251"/>
      <c r="AE16" s="251"/>
      <c r="AF16" s="251"/>
      <c r="AG16" s="251"/>
      <c r="AH16" s="251"/>
      <c r="AI16" s="251" t="s">
        <v>73</v>
      </c>
      <c r="AJ16" s="251"/>
      <c r="AK16" s="251"/>
      <c r="AL16" s="251"/>
      <c r="AM16" s="251"/>
      <c r="AN16" s="251"/>
      <c r="AO16" s="251"/>
      <c r="AP16" s="251"/>
      <c r="AQ16" s="251"/>
      <c r="AR16" s="251"/>
      <c r="AS16" s="251"/>
      <c r="AT16" s="251"/>
      <c r="AU16" s="251"/>
      <c r="AV16" s="251"/>
      <c r="AW16" s="251"/>
      <c r="AX16" s="251"/>
      <c r="AY16" s="251"/>
      <c r="AZ16" s="252">
        <v>0</v>
      </c>
      <c r="BA16" s="252"/>
      <c r="BB16" s="252"/>
      <c r="BC16" s="252"/>
      <c r="BD16" s="252"/>
      <c r="BE16" s="252"/>
      <c r="BF16" s="252"/>
      <c r="BG16" s="252"/>
      <c r="BH16" s="252"/>
      <c r="BI16" s="252"/>
      <c r="BJ16" s="252"/>
      <c r="BK16" s="252"/>
      <c r="BL16" s="252"/>
      <c r="BM16" s="252"/>
      <c r="BN16" s="252"/>
      <c r="BO16" s="252"/>
      <c r="BP16" s="252"/>
      <c r="BQ16" s="252"/>
      <c r="BR16" s="252"/>
      <c r="BS16" s="252"/>
      <c r="BT16" s="252"/>
      <c r="BU16" s="252"/>
      <c r="BV16" s="252"/>
      <c r="BW16" s="252">
        <v>0</v>
      </c>
      <c r="BX16" s="252"/>
      <c r="BY16" s="252"/>
      <c r="BZ16" s="252"/>
      <c r="CA16" s="252"/>
      <c r="CB16" s="252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>
        <f>AZ16</f>
        <v>0</v>
      </c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</row>
    <row r="17" spans="1:110" ht="15.75" customHeight="1">
      <c r="A17" s="253" t="s">
        <v>425</v>
      </c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4"/>
      <c r="AC17" s="250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251"/>
      <c r="AV17" s="251"/>
      <c r="AW17" s="251"/>
      <c r="AX17" s="251"/>
      <c r="AY17" s="251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</row>
    <row r="18" spans="1:110" ht="25.5" customHeight="1">
      <c r="A18" s="258" t="s">
        <v>587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9"/>
      <c r="AC18" s="250" t="s">
        <v>432</v>
      </c>
      <c r="AD18" s="251"/>
      <c r="AE18" s="251"/>
      <c r="AF18" s="251"/>
      <c r="AG18" s="251"/>
      <c r="AH18" s="251"/>
      <c r="AI18" s="251" t="s">
        <v>442</v>
      </c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251"/>
      <c r="AW18" s="251"/>
      <c r="AX18" s="251"/>
      <c r="AY18" s="251"/>
      <c r="AZ18" s="252">
        <f>AZ19+AZ23</f>
        <v>5284451.729999997</v>
      </c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52"/>
      <c r="BW18" s="252">
        <f>BW19+BW23</f>
        <v>1816951.210000001</v>
      </c>
      <c r="BX18" s="252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>
        <f>AZ18-BW18</f>
        <v>3467500.519999996</v>
      </c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</row>
    <row r="19" spans="1:110" ht="25.5" customHeight="1">
      <c r="A19" s="253" t="s">
        <v>586</v>
      </c>
      <c r="B19" s="253"/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4"/>
      <c r="AC19" s="250" t="s">
        <v>439</v>
      </c>
      <c r="AD19" s="251"/>
      <c r="AE19" s="251"/>
      <c r="AF19" s="251"/>
      <c r="AG19" s="251"/>
      <c r="AH19" s="251"/>
      <c r="AI19" s="251" t="s">
        <v>440</v>
      </c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251"/>
      <c r="AW19" s="251"/>
      <c r="AX19" s="251"/>
      <c r="AY19" s="251"/>
      <c r="AZ19" s="252">
        <f>AZ20</f>
        <v>-55524270</v>
      </c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252"/>
      <c r="BR19" s="252"/>
      <c r="BS19" s="252"/>
      <c r="BT19" s="252"/>
      <c r="BU19" s="252"/>
      <c r="BV19" s="252"/>
      <c r="BW19" s="252">
        <f>BW20</f>
        <v>-55394548.56</v>
      </c>
      <c r="BX19" s="252"/>
      <c r="BY19" s="252"/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61" t="s">
        <v>457</v>
      </c>
      <c r="CP19" s="261"/>
      <c r="CQ19" s="261"/>
      <c r="CR19" s="261"/>
      <c r="CS19" s="261"/>
      <c r="CT19" s="261"/>
      <c r="CU19" s="261"/>
      <c r="CV19" s="261"/>
      <c r="CW19" s="261"/>
      <c r="CX19" s="261"/>
      <c r="CY19" s="261"/>
      <c r="CZ19" s="261"/>
      <c r="DA19" s="261"/>
      <c r="DB19" s="261"/>
      <c r="DC19" s="261"/>
      <c r="DD19" s="261"/>
      <c r="DE19" s="261"/>
      <c r="DF19" s="261"/>
    </row>
    <row r="20" spans="1:110" ht="27.75" customHeight="1">
      <c r="A20" s="253" t="s">
        <v>585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4"/>
      <c r="AC20" s="250" t="s">
        <v>439</v>
      </c>
      <c r="AD20" s="251"/>
      <c r="AE20" s="251"/>
      <c r="AF20" s="251"/>
      <c r="AG20" s="251"/>
      <c r="AH20" s="251"/>
      <c r="AI20" s="251" t="s">
        <v>584</v>
      </c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>
        <f>AZ21</f>
        <v>-55524270</v>
      </c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252"/>
      <c r="BR20" s="252"/>
      <c r="BS20" s="252"/>
      <c r="BT20" s="252"/>
      <c r="BU20" s="252"/>
      <c r="BV20" s="252"/>
      <c r="BW20" s="252">
        <f>BW21</f>
        <v>-55394548.56</v>
      </c>
      <c r="BX20" s="252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61" t="s">
        <v>457</v>
      </c>
      <c r="CP20" s="261"/>
      <c r="CQ20" s="261"/>
      <c r="CR20" s="261"/>
      <c r="CS20" s="261"/>
      <c r="CT20" s="261"/>
      <c r="CU20" s="261"/>
      <c r="CV20" s="261"/>
      <c r="CW20" s="261"/>
      <c r="CX20" s="261"/>
      <c r="CY20" s="261"/>
      <c r="CZ20" s="261"/>
      <c r="DA20" s="261"/>
      <c r="DB20" s="261"/>
      <c r="DC20" s="261"/>
      <c r="DD20" s="261"/>
      <c r="DE20" s="261"/>
      <c r="DF20" s="261"/>
    </row>
    <row r="21" spans="1:110" ht="23.25" customHeight="1">
      <c r="A21" s="258" t="s">
        <v>583</v>
      </c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9"/>
      <c r="AC21" s="250" t="s">
        <v>439</v>
      </c>
      <c r="AD21" s="251"/>
      <c r="AE21" s="251"/>
      <c r="AF21" s="251"/>
      <c r="AG21" s="251"/>
      <c r="AH21" s="251"/>
      <c r="AI21" s="251" t="s">
        <v>582</v>
      </c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52">
        <f>AZ22</f>
        <v>-55524270</v>
      </c>
      <c r="BA21" s="252"/>
      <c r="BB21" s="252"/>
      <c r="BC21" s="252"/>
      <c r="BD21" s="252"/>
      <c r="BE21" s="252"/>
      <c r="BF21" s="252"/>
      <c r="BG21" s="252"/>
      <c r="BH21" s="252"/>
      <c r="BI21" s="252"/>
      <c r="BJ21" s="252"/>
      <c r="BK21" s="252"/>
      <c r="BL21" s="252"/>
      <c r="BM21" s="252"/>
      <c r="BN21" s="252"/>
      <c r="BO21" s="252"/>
      <c r="BP21" s="252"/>
      <c r="BQ21" s="252"/>
      <c r="BR21" s="252"/>
      <c r="BS21" s="252"/>
      <c r="BT21" s="252"/>
      <c r="BU21" s="252"/>
      <c r="BV21" s="252"/>
      <c r="BW21" s="252">
        <f>BW22</f>
        <v>-55394548.56</v>
      </c>
      <c r="BX21" s="252"/>
      <c r="BY21" s="252"/>
      <c r="BZ21" s="252"/>
      <c r="CA21" s="252"/>
      <c r="CB21" s="252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61" t="s">
        <v>457</v>
      </c>
      <c r="CP21" s="261"/>
      <c r="CQ21" s="261"/>
      <c r="CR21" s="261"/>
      <c r="CS21" s="261"/>
      <c r="CT21" s="261"/>
      <c r="CU21" s="261"/>
      <c r="CV21" s="261"/>
      <c r="CW21" s="261"/>
      <c r="CX21" s="261"/>
      <c r="CY21" s="261"/>
      <c r="CZ21" s="261"/>
      <c r="DA21" s="261"/>
      <c r="DB21" s="261"/>
      <c r="DC21" s="261"/>
      <c r="DD21" s="261"/>
      <c r="DE21" s="261"/>
      <c r="DF21" s="261"/>
    </row>
    <row r="22" spans="1:110" ht="39" customHeight="1">
      <c r="A22" s="253" t="s">
        <v>581</v>
      </c>
      <c r="B22" s="253"/>
      <c r="C22" s="253"/>
      <c r="D22" s="253"/>
      <c r="E22" s="253"/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3"/>
      <c r="R22" s="253"/>
      <c r="S22" s="253"/>
      <c r="T22" s="253"/>
      <c r="U22" s="253"/>
      <c r="V22" s="253"/>
      <c r="W22" s="253"/>
      <c r="X22" s="253"/>
      <c r="Y22" s="253"/>
      <c r="Z22" s="253"/>
      <c r="AA22" s="253"/>
      <c r="AB22" s="254"/>
      <c r="AC22" s="250" t="s">
        <v>439</v>
      </c>
      <c r="AD22" s="251"/>
      <c r="AE22" s="251"/>
      <c r="AF22" s="251"/>
      <c r="AG22" s="251"/>
      <c r="AH22" s="251"/>
      <c r="AI22" s="251" t="s">
        <v>447</v>
      </c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251"/>
      <c r="AW22" s="251"/>
      <c r="AX22" s="251"/>
      <c r="AY22" s="251"/>
      <c r="AZ22" s="252">
        <f>-Доходы!D19+'Источники '!AZ15:BV15</f>
        <v>-55524270</v>
      </c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2"/>
      <c r="BU22" s="252"/>
      <c r="BV22" s="252"/>
      <c r="BW22" s="252">
        <f>-Доходы!E19</f>
        <v>-55394548.56</v>
      </c>
      <c r="BX22" s="252"/>
      <c r="BY22" s="252"/>
      <c r="BZ22" s="252"/>
      <c r="CA22" s="252"/>
      <c r="CB22" s="252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61" t="s">
        <v>457</v>
      </c>
      <c r="CP22" s="261"/>
      <c r="CQ22" s="261"/>
      <c r="CR22" s="261"/>
      <c r="CS22" s="261"/>
      <c r="CT22" s="261"/>
      <c r="CU22" s="261"/>
      <c r="CV22" s="261"/>
      <c r="CW22" s="261"/>
      <c r="CX22" s="261"/>
      <c r="CY22" s="261"/>
      <c r="CZ22" s="261"/>
      <c r="DA22" s="261"/>
      <c r="DB22" s="261"/>
      <c r="DC22" s="261"/>
      <c r="DD22" s="261"/>
      <c r="DE22" s="261"/>
      <c r="DF22" s="261"/>
    </row>
    <row r="23" spans="1:110" ht="26.25" customHeight="1">
      <c r="A23" s="258" t="s">
        <v>580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9"/>
      <c r="AC23" s="250" t="s">
        <v>450</v>
      </c>
      <c r="AD23" s="251"/>
      <c r="AE23" s="251"/>
      <c r="AF23" s="251"/>
      <c r="AG23" s="251"/>
      <c r="AH23" s="251"/>
      <c r="AI23" s="251" t="s">
        <v>451</v>
      </c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251"/>
      <c r="AW23" s="251"/>
      <c r="AX23" s="251"/>
      <c r="AY23" s="251"/>
      <c r="AZ23" s="252">
        <f>'Расходы '!I6+'Источники '!AZ13:BV13</f>
        <v>60808721.73</v>
      </c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/>
      <c r="BV23" s="252"/>
      <c r="BW23" s="252">
        <f>'Расходы '!J6</f>
        <v>57211499.77</v>
      </c>
      <c r="BX23" s="252"/>
      <c r="BY23" s="252"/>
      <c r="BZ23" s="252"/>
      <c r="CA23" s="252"/>
      <c r="CB23" s="252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61" t="s">
        <v>457</v>
      </c>
      <c r="CP23" s="261"/>
      <c r="CQ23" s="261"/>
      <c r="CR23" s="261"/>
      <c r="CS23" s="261"/>
      <c r="CT23" s="261"/>
      <c r="CU23" s="261"/>
      <c r="CV23" s="261"/>
      <c r="CW23" s="261"/>
      <c r="CX23" s="261"/>
      <c r="CY23" s="261"/>
      <c r="CZ23" s="261"/>
      <c r="DA23" s="261"/>
      <c r="DB23" s="261"/>
      <c r="DC23" s="261"/>
      <c r="DD23" s="261"/>
      <c r="DE23" s="261"/>
      <c r="DF23" s="261"/>
    </row>
    <row r="24" spans="1:110" ht="24" customHeight="1">
      <c r="A24" s="258" t="s">
        <v>579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9"/>
      <c r="AC24" s="250" t="s">
        <v>450</v>
      </c>
      <c r="AD24" s="251"/>
      <c r="AE24" s="251"/>
      <c r="AF24" s="251"/>
      <c r="AG24" s="251"/>
      <c r="AH24" s="251"/>
      <c r="AI24" s="251" t="s">
        <v>578</v>
      </c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251"/>
      <c r="AW24" s="251"/>
      <c r="AX24" s="251"/>
      <c r="AY24" s="251"/>
      <c r="AZ24" s="252">
        <f>AZ23</f>
        <v>60808721.73</v>
      </c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2"/>
      <c r="BP24" s="252"/>
      <c r="BQ24" s="252"/>
      <c r="BR24" s="252"/>
      <c r="BS24" s="252"/>
      <c r="BT24" s="252"/>
      <c r="BU24" s="252"/>
      <c r="BV24" s="252"/>
      <c r="BW24" s="252">
        <f>BW23</f>
        <v>57211499.77</v>
      </c>
      <c r="BX24" s="252"/>
      <c r="BY24" s="252"/>
      <c r="BZ24" s="252"/>
      <c r="CA24" s="252"/>
      <c r="CB24" s="252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61" t="s">
        <v>457</v>
      </c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</row>
    <row r="25" spans="1:110" ht="24" customHeight="1">
      <c r="A25" s="258" t="s">
        <v>577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  <c r="T25" s="258"/>
      <c r="U25" s="258"/>
      <c r="V25" s="258"/>
      <c r="W25" s="258"/>
      <c r="X25" s="258"/>
      <c r="Y25" s="258"/>
      <c r="Z25" s="258"/>
      <c r="AA25" s="258"/>
      <c r="AB25" s="259"/>
      <c r="AC25" s="250" t="s">
        <v>450</v>
      </c>
      <c r="AD25" s="251"/>
      <c r="AE25" s="251"/>
      <c r="AF25" s="251"/>
      <c r="AG25" s="251"/>
      <c r="AH25" s="251"/>
      <c r="AI25" s="251" t="s">
        <v>576</v>
      </c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251"/>
      <c r="AW25" s="251"/>
      <c r="AX25" s="251"/>
      <c r="AY25" s="251"/>
      <c r="AZ25" s="252">
        <f>AZ24</f>
        <v>60808721.73</v>
      </c>
      <c r="BA25" s="252"/>
      <c r="BB25" s="252"/>
      <c r="BC25" s="252"/>
      <c r="BD25" s="252"/>
      <c r="BE25" s="252"/>
      <c r="BF25" s="252"/>
      <c r="BG25" s="252"/>
      <c r="BH25" s="252"/>
      <c r="BI25" s="252"/>
      <c r="BJ25" s="252"/>
      <c r="BK25" s="252"/>
      <c r="BL25" s="252"/>
      <c r="BM25" s="252"/>
      <c r="BN25" s="252"/>
      <c r="BO25" s="252"/>
      <c r="BP25" s="252"/>
      <c r="BQ25" s="252"/>
      <c r="BR25" s="252"/>
      <c r="BS25" s="252"/>
      <c r="BT25" s="252"/>
      <c r="BU25" s="252"/>
      <c r="BV25" s="252"/>
      <c r="BW25" s="252">
        <f>BW24</f>
        <v>57211499.77</v>
      </c>
      <c r="BX25" s="252"/>
      <c r="BY25" s="252"/>
      <c r="BZ25" s="252"/>
      <c r="CA25" s="252"/>
      <c r="CB25" s="252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61" t="s">
        <v>457</v>
      </c>
      <c r="CP25" s="261"/>
      <c r="CQ25" s="261"/>
      <c r="CR25" s="261"/>
      <c r="CS25" s="261"/>
      <c r="CT25" s="261"/>
      <c r="CU25" s="261"/>
      <c r="CV25" s="261"/>
      <c r="CW25" s="261"/>
      <c r="CX25" s="261"/>
      <c r="CY25" s="261"/>
      <c r="CZ25" s="261"/>
      <c r="DA25" s="261"/>
      <c r="DB25" s="261"/>
      <c r="DC25" s="261"/>
      <c r="DD25" s="261"/>
      <c r="DE25" s="261"/>
      <c r="DF25" s="261"/>
    </row>
    <row r="26" spans="1:110" ht="22.5" customHeight="1">
      <c r="A26" s="258" t="s">
        <v>575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9"/>
      <c r="AC26" s="250" t="s">
        <v>450</v>
      </c>
      <c r="AD26" s="251"/>
      <c r="AE26" s="251"/>
      <c r="AF26" s="251"/>
      <c r="AG26" s="251"/>
      <c r="AH26" s="251"/>
      <c r="AI26" s="251" t="s">
        <v>455</v>
      </c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251"/>
      <c r="AW26" s="251"/>
      <c r="AX26" s="251"/>
      <c r="AY26" s="251"/>
      <c r="AZ26" s="252">
        <f>AZ25</f>
        <v>60808721.73</v>
      </c>
      <c r="BA26" s="252"/>
      <c r="BB26" s="252"/>
      <c r="BC26" s="252"/>
      <c r="BD26" s="252"/>
      <c r="BE26" s="252"/>
      <c r="BF26" s="252"/>
      <c r="BG26" s="252"/>
      <c r="BH26" s="252"/>
      <c r="BI26" s="252"/>
      <c r="BJ26" s="252"/>
      <c r="BK26" s="252"/>
      <c r="BL26" s="252"/>
      <c r="BM26" s="252"/>
      <c r="BN26" s="252"/>
      <c r="BO26" s="252"/>
      <c r="BP26" s="252"/>
      <c r="BQ26" s="252"/>
      <c r="BR26" s="252"/>
      <c r="BS26" s="252"/>
      <c r="BT26" s="252"/>
      <c r="BU26" s="252"/>
      <c r="BV26" s="252"/>
      <c r="BW26" s="252">
        <f>BW25</f>
        <v>57211499.77</v>
      </c>
      <c r="BX26" s="252"/>
      <c r="BY26" s="252"/>
      <c r="BZ26" s="252"/>
      <c r="CA26" s="252"/>
      <c r="CB26" s="252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61" t="s">
        <v>457</v>
      </c>
      <c r="CP26" s="261"/>
      <c r="CQ26" s="261"/>
      <c r="CR26" s="261"/>
      <c r="CS26" s="261"/>
      <c r="CT26" s="261"/>
      <c r="CU26" s="261"/>
      <c r="CV26" s="261"/>
      <c r="CW26" s="261"/>
      <c r="CX26" s="261"/>
      <c r="CY26" s="261"/>
      <c r="CZ26" s="261"/>
      <c r="DA26" s="261"/>
      <c r="DB26" s="261"/>
      <c r="DC26" s="261"/>
      <c r="DD26" s="261"/>
      <c r="DE26" s="261"/>
      <c r="DF26" s="261"/>
    </row>
    <row r="27" spans="30:110" ht="12.75">
      <c r="AD27" s="166"/>
      <c r="AE27" s="166"/>
      <c r="AF27" s="166"/>
      <c r="AG27" s="166"/>
      <c r="DE27" s="163"/>
      <c r="DF27" s="163"/>
    </row>
    <row r="28" spans="1:110" ht="12.75">
      <c r="A28" s="163" t="s">
        <v>574</v>
      </c>
      <c r="S28" s="268"/>
      <c r="T28" s="268"/>
      <c r="U28" s="268"/>
      <c r="V28" s="268"/>
      <c r="W28" s="268"/>
      <c r="X28" s="268"/>
      <c r="Y28" s="268"/>
      <c r="Z28" s="268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  <c r="AM28" s="268"/>
      <c r="AN28" s="268"/>
      <c r="AO28" s="268"/>
      <c r="AP28" s="268"/>
      <c r="AQ28" s="268"/>
      <c r="AR28" s="268"/>
      <c r="AS28" s="268"/>
      <c r="AT28" s="268"/>
      <c r="AU28" s="268"/>
      <c r="AV28" s="268"/>
      <c r="AW28" s="268"/>
      <c r="AX28" s="268"/>
      <c r="BD28" s="268" t="s">
        <v>573</v>
      </c>
      <c r="BE28" s="268"/>
      <c r="BF28" s="268"/>
      <c r="BG28" s="268"/>
      <c r="BH28" s="268"/>
      <c r="BI28" s="268"/>
      <c r="BJ28" s="268"/>
      <c r="BK28" s="268"/>
      <c r="BL28" s="268"/>
      <c r="BM28" s="268"/>
      <c r="BN28" s="268"/>
      <c r="BO28" s="268"/>
      <c r="BP28" s="268"/>
      <c r="BQ28" s="268"/>
      <c r="BR28" s="268"/>
      <c r="BS28" s="268"/>
      <c r="BT28" s="268"/>
      <c r="BU28" s="268"/>
      <c r="BV28" s="268"/>
      <c r="BW28" s="268"/>
      <c r="BX28" s="268"/>
      <c r="BY28" s="268"/>
      <c r="BZ28" s="268"/>
      <c r="CA28" s="268"/>
      <c r="CB28" s="268"/>
      <c r="CC28" s="268"/>
      <c r="CD28" s="268"/>
      <c r="CE28" s="268"/>
      <c r="CF28" s="268"/>
      <c r="CG28" s="268"/>
      <c r="CH28" s="268"/>
      <c r="CI28" s="268"/>
      <c r="CJ28" s="268"/>
      <c r="CK28" s="268"/>
      <c r="CL28" s="268"/>
      <c r="CM28" s="268"/>
      <c r="CN28" s="268"/>
      <c r="CO28" s="268"/>
      <c r="CP28" s="268"/>
      <c r="CQ28" s="268"/>
      <c r="CR28" s="268"/>
      <c r="CS28" s="268"/>
      <c r="DE28" s="163"/>
      <c r="DF28" s="163"/>
    </row>
    <row r="29" spans="19:110" ht="12.75">
      <c r="S29" s="267" t="s">
        <v>568</v>
      </c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BD29" s="267" t="s">
        <v>567</v>
      </c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67"/>
      <c r="BP29" s="267"/>
      <c r="BQ29" s="267"/>
      <c r="BR29" s="267"/>
      <c r="BS29" s="267"/>
      <c r="BT29" s="267"/>
      <c r="BU29" s="267"/>
      <c r="BV29" s="267"/>
      <c r="BW29" s="267"/>
      <c r="BX29" s="267"/>
      <c r="BY29" s="267"/>
      <c r="BZ29" s="267"/>
      <c r="CA29" s="267"/>
      <c r="CB29" s="267"/>
      <c r="CC29" s="267"/>
      <c r="CD29" s="267"/>
      <c r="CE29" s="267"/>
      <c r="CF29" s="267"/>
      <c r="CG29" s="267"/>
      <c r="CH29" s="267"/>
      <c r="CI29" s="267"/>
      <c r="CJ29" s="267"/>
      <c r="CK29" s="267"/>
      <c r="CL29" s="267"/>
      <c r="CM29" s="267"/>
      <c r="CN29" s="267"/>
      <c r="CO29" s="267"/>
      <c r="CP29" s="267"/>
      <c r="CQ29" s="267"/>
      <c r="CR29" s="267"/>
      <c r="CS29" s="267"/>
      <c r="DE29" s="163"/>
      <c r="DF29" s="163"/>
    </row>
    <row r="30" spans="19:110" ht="12.75"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/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65"/>
      <c r="CO30" s="165"/>
      <c r="CP30" s="165"/>
      <c r="CQ30" s="165"/>
      <c r="CR30" s="165"/>
      <c r="CS30" s="165"/>
      <c r="DE30" s="163"/>
      <c r="DF30" s="163"/>
    </row>
    <row r="31" spans="1:110" ht="12.75">
      <c r="A31" s="163" t="s">
        <v>572</v>
      </c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268"/>
      <c r="AO31" s="268"/>
      <c r="AP31" s="268"/>
      <c r="AQ31" s="268"/>
      <c r="AR31" s="268"/>
      <c r="AS31" s="268"/>
      <c r="AT31" s="268"/>
      <c r="AU31" s="268"/>
      <c r="AV31" s="268"/>
      <c r="AW31" s="268"/>
      <c r="AX31" s="268"/>
      <c r="AY31" s="268"/>
      <c r="AZ31" s="268"/>
      <c r="BA31" s="268"/>
      <c r="BB31" s="268"/>
      <c r="BC31" s="268"/>
      <c r="BD31" s="268"/>
      <c r="BE31" s="268"/>
      <c r="BK31" s="268" t="s">
        <v>569</v>
      </c>
      <c r="BL31" s="268"/>
      <c r="BM31" s="268"/>
      <c r="BN31" s="268"/>
      <c r="BO31" s="268"/>
      <c r="BP31" s="268"/>
      <c r="BQ31" s="268"/>
      <c r="BR31" s="268"/>
      <c r="BS31" s="268"/>
      <c r="BT31" s="268"/>
      <c r="BU31" s="268"/>
      <c r="BV31" s="268"/>
      <c r="BW31" s="268"/>
      <c r="BX31" s="268"/>
      <c r="BY31" s="268"/>
      <c r="BZ31" s="268"/>
      <c r="CA31" s="268"/>
      <c r="CB31" s="268"/>
      <c r="CC31" s="268"/>
      <c r="CD31" s="268"/>
      <c r="CE31" s="268"/>
      <c r="CF31" s="268"/>
      <c r="CG31" s="268"/>
      <c r="CH31" s="268"/>
      <c r="CI31" s="268"/>
      <c r="CJ31" s="268"/>
      <c r="CK31" s="268"/>
      <c r="CL31" s="268"/>
      <c r="CM31" s="268"/>
      <c r="CN31" s="268"/>
      <c r="CO31" s="268"/>
      <c r="CP31" s="268"/>
      <c r="CQ31" s="268"/>
      <c r="CR31" s="268"/>
      <c r="CS31" s="268"/>
      <c r="CT31" s="268"/>
      <c r="CU31" s="268"/>
      <c r="CV31" s="268"/>
      <c r="CW31" s="268"/>
      <c r="CX31" s="268"/>
      <c r="CY31" s="268"/>
      <c r="CZ31" s="268"/>
      <c r="DE31" s="163"/>
      <c r="DF31" s="163"/>
    </row>
    <row r="32" spans="1:110" ht="12.75">
      <c r="A32" s="163" t="s">
        <v>571</v>
      </c>
      <c r="Z32" s="267" t="s">
        <v>568</v>
      </c>
      <c r="AA32" s="267"/>
      <c r="AB32" s="267"/>
      <c r="AC32" s="267"/>
      <c r="AD32" s="267"/>
      <c r="AE32" s="267"/>
      <c r="AF32" s="267"/>
      <c r="AG32" s="267"/>
      <c r="AH32" s="267"/>
      <c r="AI32" s="267"/>
      <c r="AJ32" s="267"/>
      <c r="AK32" s="267"/>
      <c r="AL32" s="267"/>
      <c r="AM32" s="267"/>
      <c r="AN32" s="267"/>
      <c r="AO32" s="267"/>
      <c r="AP32" s="267"/>
      <c r="AQ32" s="267"/>
      <c r="AR32" s="267"/>
      <c r="AS32" s="267"/>
      <c r="AT32" s="267"/>
      <c r="AU32" s="267"/>
      <c r="AV32" s="267"/>
      <c r="AW32" s="267"/>
      <c r="AX32" s="267"/>
      <c r="AY32" s="267"/>
      <c r="AZ32" s="267"/>
      <c r="BA32" s="267"/>
      <c r="BB32" s="267"/>
      <c r="BC32" s="267"/>
      <c r="BD32" s="267"/>
      <c r="BE32" s="267"/>
      <c r="BK32" s="267" t="s">
        <v>567</v>
      </c>
      <c r="BL32" s="267"/>
      <c r="BM32" s="267"/>
      <c r="BN32" s="267"/>
      <c r="BO32" s="267"/>
      <c r="BP32" s="267"/>
      <c r="BQ32" s="267"/>
      <c r="BR32" s="267"/>
      <c r="BS32" s="267"/>
      <c r="BT32" s="267"/>
      <c r="BU32" s="267"/>
      <c r="BV32" s="267"/>
      <c r="BW32" s="267"/>
      <c r="BX32" s="267"/>
      <c r="BY32" s="267"/>
      <c r="BZ32" s="267"/>
      <c r="CA32" s="267"/>
      <c r="CB32" s="267"/>
      <c r="CC32" s="267"/>
      <c r="CD32" s="267"/>
      <c r="CE32" s="267"/>
      <c r="CF32" s="267"/>
      <c r="CG32" s="267"/>
      <c r="CH32" s="267"/>
      <c r="CI32" s="267"/>
      <c r="CJ32" s="267"/>
      <c r="CK32" s="267"/>
      <c r="CL32" s="267"/>
      <c r="CM32" s="267"/>
      <c r="CN32" s="267"/>
      <c r="CO32" s="267"/>
      <c r="CP32" s="267"/>
      <c r="CQ32" s="267"/>
      <c r="CR32" s="267"/>
      <c r="CS32" s="267"/>
      <c r="CT32" s="267"/>
      <c r="CU32" s="267"/>
      <c r="CV32" s="267"/>
      <c r="CW32" s="267"/>
      <c r="CX32" s="267"/>
      <c r="CY32" s="267"/>
      <c r="CZ32" s="267"/>
      <c r="DE32" s="163"/>
      <c r="DF32" s="163"/>
    </row>
    <row r="33" spans="26:110" ht="12.75">
      <c r="Z33" s="165"/>
      <c r="AA33" s="165"/>
      <c r="AB33" s="165"/>
      <c r="AC33" s="165"/>
      <c r="AD33" s="165"/>
      <c r="AE33" s="165"/>
      <c r="AF33" s="165"/>
      <c r="AG33" s="165"/>
      <c r="AH33" s="165"/>
      <c r="AI33" s="165"/>
      <c r="AJ33" s="165"/>
      <c r="AK33" s="165"/>
      <c r="AL33" s="165"/>
      <c r="AM33" s="165"/>
      <c r="AN33" s="165"/>
      <c r="AO33" s="165"/>
      <c r="AP33" s="165"/>
      <c r="AQ33" s="165"/>
      <c r="AR33" s="165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5"/>
      <c r="BD33" s="165"/>
      <c r="BE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E33" s="163"/>
      <c r="DF33" s="163"/>
    </row>
    <row r="34" spans="1:110" ht="12.75">
      <c r="A34" s="163" t="s">
        <v>570</v>
      </c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BD34" s="268" t="s">
        <v>569</v>
      </c>
      <c r="BE34" s="268"/>
      <c r="BF34" s="268"/>
      <c r="BG34" s="268"/>
      <c r="BH34" s="268"/>
      <c r="BI34" s="268"/>
      <c r="BJ34" s="268"/>
      <c r="BK34" s="268"/>
      <c r="BL34" s="268"/>
      <c r="BM34" s="268"/>
      <c r="BN34" s="268"/>
      <c r="BO34" s="268"/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268"/>
      <c r="CL34" s="268"/>
      <c r="CM34" s="268"/>
      <c r="CN34" s="268"/>
      <c r="CO34" s="268"/>
      <c r="CP34" s="268"/>
      <c r="CQ34" s="268"/>
      <c r="CR34" s="268"/>
      <c r="CS34" s="268"/>
      <c r="DE34" s="163"/>
      <c r="DF34" s="163"/>
    </row>
    <row r="35" spans="19:110" ht="12.75">
      <c r="S35" s="267" t="s">
        <v>568</v>
      </c>
      <c r="T35" s="267"/>
      <c r="U35" s="267"/>
      <c r="V35" s="267"/>
      <c r="W35" s="267"/>
      <c r="X35" s="267"/>
      <c r="Y35" s="267"/>
      <c r="Z35" s="267"/>
      <c r="AA35" s="267"/>
      <c r="AB35" s="267"/>
      <c r="AC35" s="267"/>
      <c r="AD35" s="267"/>
      <c r="AE35" s="267"/>
      <c r="AF35" s="267"/>
      <c r="AG35" s="267"/>
      <c r="AH35" s="267"/>
      <c r="AI35" s="267"/>
      <c r="AJ35" s="267"/>
      <c r="AK35" s="267"/>
      <c r="AL35" s="267"/>
      <c r="AM35" s="267"/>
      <c r="AN35" s="267"/>
      <c r="AO35" s="267"/>
      <c r="AP35" s="267"/>
      <c r="AQ35" s="267"/>
      <c r="AR35" s="267"/>
      <c r="AS35" s="267"/>
      <c r="AT35" s="267"/>
      <c r="AU35" s="267"/>
      <c r="AV35" s="267"/>
      <c r="AW35" s="267"/>
      <c r="AX35" s="267"/>
      <c r="BD35" s="267" t="s">
        <v>567</v>
      </c>
      <c r="BE35" s="267"/>
      <c r="BF35" s="267"/>
      <c r="BG35" s="267"/>
      <c r="BH35" s="267"/>
      <c r="BI35" s="267"/>
      <c r="BJ35" s="267"/>
      <c r="BK35" s="267"/>
      <c r="BL35" s="267"/>
      <c r="BM35" s="267"/>
      <c r="BN35" s="267"/>
      <c r="BO35" s="267"/>
      <c r="BP35" s="267"/>
      <c r="BQ35" s="267"/>
      <c r="BR35" s="267"/>
      <c r="BS35" s="267"/>
      <c r="BT35" s="267"/>
      <c r="BU35" s="267"/>
      <c r="BV35" s="267"/>
      <c r="BW35" s="267"/>
      <c r="BX35" s="267"/>
      <c r="BY35" s="267"/>
      <c r="BZ35" s="267"/>
      <c r="CA35" s="267"/>
      <c r="CB35" s="267"/>
      <c r="CC35" s="267"/>
      <c r="CD35" s="267"/>
      <c r="CE35" s="267"/>
      <c r="CF35" s="267"/>
      <c r="CG35" s="267"/>
      <c r="CH35" s="267"/>
      <c r="CI35" s="267"/>
      <c r="CJ35" s="267"/>
      <c r="CK35" s="267"/>
      <c r="CL35" s="267"/>
      <c r="CM35" s="267"/>
      <c r="CN35" s="267"/>
      <c r="CO35" s="267"/>
      <c r="CP35" s="267"/>
      <c r="CQ35" s="267"/>
      <c r="CR35" s="267"/>
      <c r="CS35" s="267"/>
      <c r="DE35" s="163"/>
      <c r="DF35" s="163"/>
    </row>
    <row r="36" spans="47:110" ht="12.75">
      <c r="AU36" s="164"/>
      <c r="DE36" s="163"/>
      <c r="DF36" s="163"/>
    </row>
    <row r="37" spans="1:110" ht="12.75">
      <c r="A37" s="262" t="s">
        <v>566</v>
      </c>
      <c r="B37" s="262"/>
      <c r="C37" s="230" t="s">
        <v>536</v>
      </c>
      <c r="D37" s="230"/>
      <c r="E37" s="230"/>
      <c r="F37" s="230"/>
      <c r="G37" s="263" t="s">
        <v>566</v>
      </c>
      <c r="H37" s="263"/>
      <c r="I37" s="264" t="s">
        <v>893</v>
      </c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5">
        <v>20</v>
      </c>
      <c r="AH37" s="265"/>
      <c r="AI37" s="265"/>
      <c r="AJ37" s="265"/>
      <c r="AK37" s="266" t="s">
        <v>894</v>
      </c>
      <c r="AL37" s="266"/>
      <c r="AM37" s="163" t="s">
        <v>565</v>
      </c>
      <c r="DE37" s="163"/>
      <c r="DF37" s="163"/>
    </row>
    <row r="38" spans="109:110" ht="12.75" hidden="1">
      <c r="DE38" s="163"/>
      <c r="DF38" s="163"/>
    </row>
  </sheetData>
  <sheetProtection/>
  <mergeCells count="158">
    <mergeCell ref="S28:AX28"/>
    <mergeCell ref="BD28:CS28"/>
    <mergeCell ref="S29:AX29"/>
    <mergeCell ref="BD29:CS29"/>
    <mergeCell ref="Z31:BE31"/>
    <mergeCell ref="BK31:CZ31"/>
    <mergeCell ref="A10:AB10"/>
    <mergeCell ref="AC10:AH10"/>
    <mergeCell ref="AI10:AY10"/>
    <mergeCell ref="AZ10:BV10"/>
    <mergeCell ref="BW10:CN10"/>
    <mergeCell ref="CO10:DF10"/>
    <mergeCell ref="A26:AB26"/>
    <mergeCell ref="AC26:AH26"/>
    <mergeCell ref="AI26:AY26"/>
    <mergeCell ref="AZ26:BV26"/>
    <mergeCell ref="BW26:CN26"/>
    <mergeCell ref="CO26:DF26"/>
    <mergeCell ref="A25:AB25"/>
    <mergeCell ref="AC25:AH25"/>
    <mergeCell ref="AI25:AY25"/>
    <mergeCell ref="AZ25:BV25"/>
    <mergeCell ref="BW25:CN25"/>
    <mergeCell ref="CO25:DF25"/>
    <mergeCell ref="A37:B37"/>
    <mergeCell ref="C37:F37"/>
    <mergeCell ref="G37:H37"/>
    <mergeCell ref="I37:AF37"/>
    <mergeCell ref="AG37:AJ37"/>
    <mergeCell ref="AK37:AL37"/>
    <mergeCell ref="Z32:BE32"/>
    <mergeCell ref="BK32:CZ32"/>
    <mergeCell ref="S34:AX34"/>
    <mergeCell ref="BD34:CS34"/>
    <mergeCell ref="S35:AX35"/>
    <mergeCell ref="BD35:CS35"/>
    <mergeCell ref="A24:AB24"/>
    <mergeCell ref="AC24:AH24"/>
    <mergeCell ref="AI24:AY24"/>
    <mergeCell ref="AZ24:BV24"/>
    <mergeCell ref="BW24:CN24"/>
    <mergeCell ref="CO24:DF24"/>
    <mergeCell ref="A23:AB23"/>
    <mergeCell ref="AC23:AH23"/>
    <mergeCell ref="AI23:AY23"/>
    <mergeCell ref="AZ23:BV23"/>
    <mergeCell ref="BW23:CN23"/>
    <mergeCell ref="CO23:DF23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A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2:AB12"/>
    <mergeCell ref="AC12:AH12"/>
    <mergeCell ref="AI12:AY12"/>
    <mergeCell ref="AZ12:BV12"/>
    <mergeCell ref="BW12:CN12"/>
    <mergeCell ref="CO12:DF12"/>
    <mergeCell ref="A8:AB8"/>
    <mergeCell ref="AC8:AH8"/>
    <mergeCell ref="AI8:AY8"/>
    <mergeCell ref="AZ8:BV8"/>
    <mergeCell ref="BW8:CN8"/>
    <mergeCell ref="CO8:DF8"/>
    <mergeCell ref="A11:AB11"/>
    <mergeCell ref="AC11:AH11"/>
    <mergeCell ref="AI11:AY11"/>
    <mergeCell ref="AZ11:BV11"/>
    <mergeCell ref="BW11:CN11"/>
    <mergeCell ref="CO11:DF11"/>
    <mergeCell ref="A9:AB9"/>
    <mergeCell ref="AC9:AH9"/>
    <mergeCell ref="AI9:AY9"/>
    <mergeCell ref="AZ9:BV9"/>
    <mergeCell ref="BW9:CN9"/>
    <mergeCell ref="CO9:DF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A2:DF2"/>
    <mergeCell ref="A3:AB3"/>
    <mergeCell ref="AC3:AH3"/>
    <mergeCell ref="AI3:AY3"/>
    <mergeCell ref="AZ3:BV3"/>
    <mergeCell ref="BW3:CN3"/>
    <mergeCell ref="CO3:DF3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2017-01-19T09:52:49Z</cp:lastPrinted>
  <dcterms:created xsi:type="dcterms:W3CDTF">2016-01-07T08:35:26Z</dcterms:created>
  <dcterms:modified xsi:type="dcterms:W3CDTF">2017-08-10T15:18:54Z</dcterms:modified>
  <cp:category/>
  <cp:version/>
  <cp:contentType/>
  <cp:contentStatus/>
</cp:coreProperties>
</file>