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'Доходы'!$A$88</definedName>
    <definedName name="_xlnm.Print_Area" localSheetId="7">'Источники '!$A$1:$DF$2</definedName>
    <definedName name="_xlnm.Print_Area" localSheetId="6">'Расходы'!$A$1:$L$439</definedName>
  </definedNames>
  <calcPr fullCalcOnLoad="1"/>
</workbook>
</file>

<file path=xl/sharedStrings.xml><?xml version="1.0" encoding="utf-8"?>
<sst xmlns="http://schemas.openxmlformats.org/spreadsheetml/2006/main" count="4484" uniqueCount="839">
  <si>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</si>
  <si>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</si>
  <si>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</si>
  <si>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</si>
  <si>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</si>
  <si>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</si>
  <si>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</si>
  <si>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</si>
  <si>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</si>
  <si>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</si>
  <si>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</si>
  <si>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</si>
  <si>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</si>
  <si>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</si>
  <si>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</si>
  <si>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</si>
  <si>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</si>
  <si>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</si>
  <si>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</si>
  <si>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</si>
  <si>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</si>
  <si>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</si>
  <si>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</si>
  <si>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</si>
  <si>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</si>
  <si>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</si>
  <si>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</si>
  <si>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</si>
  <si>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</si>
  <si>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</si>
  <si>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</si>
  <si>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</si>
  <si>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</si>
  <si>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</si>
  <si>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</si>
  <si>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</si>
  <si>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</si>
  <si>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</si>
  <si>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</si>
  <si>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</si>
  <si>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</si>
  <si>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</si>
  <si>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</si>
  <si>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</si>
  <si>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</si>
  <si>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</si>
  <si>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</si>
  <si>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</si>
  <si>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</si>
  <si>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</si>
  <si>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</si>
  <si>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</si>
  <si>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</si>
  <si>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</si>
  <si>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</si>
  <si>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</si>
  <si>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</si>
  <si>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</si>
  <si>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</si>
  <si>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</si>
  <si>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</si>
  <si>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</si>
  <si>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</si>
  <si>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</si>
  <si>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</si>
  <si>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</si>
  <si>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</si>
  <si>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</si>
  <si>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</si>
  <si>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</si>
  <si>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</si>
  <si>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</si>
  <si>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</si>
  <si>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</si>
  <si>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</si>
  <si>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</si>
  <si>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</si>
  <si>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</si>
  <si>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</si>
  <si>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</si>
  <si>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</si>
  <si>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</si>
  <si>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</si>
  <si>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</si>
  <si>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</si>
  <si>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</si>
  <si>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</si>
  <si>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</si>
  <si>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</si>
  <si>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</si>
  <si>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</si>
  <si>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41615436</t>
  </si>
  <si>
    <t>Акцизы по подакцизным товарам (продукции), производимым на территории Российской Федерации</t>
  </si>
  <si>
    <t>450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</si>
  <si>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</si>
  <si>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Единый сельскохозяйственный налог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</si>
  <si>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</si>
  <si>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</si>
  <si>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</si>
  <si>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</si>
  <si>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</si>
  <si>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</si>
  <si>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</si>
  <si>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</si>
  <si>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</si>
  <si>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</si>
  <si>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</si>
  <si>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</si>
  <si>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</si>
  <si>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</si>
  <si>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</si>
  <si>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</si>
  <si>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</si>
  <si>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-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</si>
  <si>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</si>
  <si>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</si>
  <si>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</si>
  <si>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</si>
  <si>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</si>
  <si>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</si>
  <si>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</si>
  <si>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</si>
  <si>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</si>
  <si>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</si>
  <si>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Доходы от сдачи в аренду имущества, составляющего казну сельских поселений (за исключением земельных участков)</t>
  </si>
  <si>
    <t>Комитет финансов администрации муниципального образования "Выборгский район" Ленинградской области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</si>
  <si>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</si>
  <si>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</si>
  <si>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</si>
  <si>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</si>
  <si>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</si>
  <si>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</si>
  <si>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</si>
  <si>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</si>
  <si>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</si>
  <si>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</si>
  <si>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</si>
  <si>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</si>
  <si>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Транспортный налог с физических лиц (прочие поступления)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</si>
  <si>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</si>
  <si>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</si>
  <si>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</si>
  <si>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</si>
  <si>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</si>
  <si>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</si>
  <si>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</si>
  <si>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имущество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</si>
  <si>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</si>
  <si>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</si>
  <si>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</si>
  <si>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</si>
  <si>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</si>
  <si>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</si>
  <si>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</si>
  <si>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</si>
  <si>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</si>
  <si>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</si>
  <si>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>000 10000000000000 000</t>
  </si>
  <si>
    <t>X</t>
  </si>
  <si>
    <t>6</t>
  </si>
  <si>
    <t>5</t>
  </si>
  <si>
    <t>4</t>
  </si>
  <si>
    <t xml:space="preserve"> Наименование показателя</t>
  </si>
  <si>
    <t xml:space="preserve">                                 1. Доходы бюджета</t>
  </si>
  <si>
    <t xml:space="preserve">             по ОКЕИ</t>
  </si>
  <si>
    <t>Единица измерения: руб.</t>
  </si>
  <si>
    <t>Периодичность: годовая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</si>
  <si>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</si>
  <si>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</si>
  <si>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</si>
  <si>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</si>
  <si>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Наименование финансового органа:</t>
  </si>
  <si>
    <t xml:space="preserve">             по ОКПО</t>
  </si>
  <si>
    <t xml:space="preserve">                   Дата</t>
  </si>
  <si>
    <t xml:space="preserve">  Форма по ОКУД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</si>
  <si>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</si>
  <si>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</si>
  <si>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</si>
  <si>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</si>
  <si>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</si>
  <si>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</si>
  <si>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</si>
  <si>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</si>
  <si>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</si>
  <si>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</si>
  <si>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</si>
  <si>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</si>
  <si>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</si>
  <si>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</si>
  <si>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</si>
  <si>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</si>
  <si>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</si>
  <si>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</si>
  <si>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</si>
  <si>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</si>
  <si>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</si>
  <si>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</si>
  <si>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</si>
  <si>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</si>
  <si>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</si>
  <si>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</si>
  <si>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</si>
  <si>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</si>
  <si>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</si>
  <si>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</si>
  <si>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</si>
  <si>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</si>
  <si>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</si>
  <si>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</si>
  <si>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</si>
  <si>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</si>
  <si>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</si>
  <si>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</si>
  <si>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</si>
  <si>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</si>
  <si>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</si>
  <si>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</si>
  <si>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</si>
  <si>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</si>
  <si>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</si>
  <si>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</si>
  <si>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</si>
  <si>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000 10100000000000 000</t>
  </si>
  <si>
    <t>000 10102000010000 110</t>
  </si>
  <si>
    <t>000 10102010010000 110</t>
  </si>
  <si>
    <t>000 10102010011000 110</t>
  </si>
  <si>
    <t>000 10102010012100 110</t>
  </si>
  <si>
    <t>000 10102020010000 110</t>
  </si>
  <si>
    <t>000 10102030010000 110</t>
  </si>
  <si>
    <t>000 10102030011000 110</t>
  </si>
  <si>
    <t>000 10300000000000 000</t>
  </si>
  <si>
    <t>000 10302000010000 110</t>
  </si>
  <si>
    <t>000 10302230010000 110</t>
  </si>
  <si>
    <t>000 10302240010000 110</t>
  </si>
  <si>
    <t>000 10302250010000 110</t>
  </si>
  <si>
    <t>000 10302260010000 110</t>
  </si>
  <si>
    <t>000 10500000000000 000</t>
  </si>
  <si>
    <t>000 10503000010000 110</t>
  </si>
  <si>
    <t>000 10503010010000 110</t>
  </si>
  <si>
    <t>000 10503010013000 110</t>
  </si>
  <si>
    <t>000 10600000000000 000</t>
  </si>
  <si>
    <t>000 10601000000000 110</t>
  </si>
  <si>
    <t>000 10601030100000 110</t>
  </si>
  <si>
    <t>000 10601030101000 110</t>
  </si>
  <si>
    <t>000 10601030102100 110</t>
  </si>
  <si>
    <t>000 10604000020000 110</t>
  </si>
  <si>
    <t>000 10604011020000 110</t>
  </si>
  <si>
    <t>000 10604011021000 110</t>
  </si>
  <si>
    <t>000 10604012020000 110</t>
  </si>
  <si>
    <t>000 10604012021000 110</t>
  </si>
  <si>
    <t>000 10604012022100 110</t>
  </si>
  <si>
    <t>000 10604012024000 110</t>
  </si>
  <si>
    <t>000 10606000000000 110</t>
  </si>
  <si>
    <t>000 10606030030000 110</t>
  </si>
  <si>
    <t>000 10606033100000 110</t>
  </si>
  <si>
    <t>000 10606043100000 110</t>
  </si>
  <si>
    <t>000 10800000000000 000</t>
  </si>
  <si>
    <t>000 10804000010000 110</t>
  </si>
  <si>
    <t>000 10804020010000 110</t>
  </si>
  <si>
    <t>000 11100000000000 000</t>
  </si>
  <si>
    <t>000 11105000000000 120</t>
  </si>
  <si>
    <t>000 11105010000000 120</t>
  </si>
  <si>
    <t>000 11105013100000 120</t>
  </si>
  <si>
    <t>000 11105070000000 120</t>
  </si>
  <si>
    <t>000 11105075100000 120</t>
  </si>
  <si>
    <t>000 11400000000000 000</t>
  </si>
  <si>
    <t>000 11402000000000 000</t>
  </si>
  <si>
    <t>000 11402050130000 410</t>
  </si>
  <si>
    <t>000 11402053100000 410</t>
  </si>
  <si>
    <t>000 11406000000000 430</t>
  </si>
  <si>
    <t>000 11406010000000 430</t>
  </si>
  <si>
    <t>000 11406013100000 430</t>
  </si>
  <si>
    <t>000 11700000000000 000</t>
  </si>
  <si>
    <t>000 11705000000000 180</t>
  </si>
  <si>
    <t>000 11705050100000 180</t>
  </si>
  <si>
    <t>000 20000000000000 000</t>
  </si>
  <si>
    <t>000 20200000000000 000</t>
  </si>
  <si>
    <t>000 20201000000000 151</t>
  </si>
  <si>
    <t>000 20201001000000 151</t>
  </si>
  <si>
    <t>000 20201001100000 151</t>
  </si>
  <si>
    <t>000 20203000000000 151</t>
  </si>
  <si>
    <t>000 20203015000000 151</t>
  </si>
  <si>
    <t>000 20203015100000 151</t>
  </si>
  <si>
    <t>000 20203024000000 151</t>
  </si>
  <si>
    <t>000 20203024100000 151</t>
  </si>
  <si>
    <t>000 20204000000000 151</t>
  </si>
  <si>
    <t>000 20204999000000 151</t>
  </si>
  <si>
    <t>000 20204999100000 151</t>
  </si>
  <si>
    <t>000 10606040000000 110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</si>
  <si>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</si>
  <si>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</si>
  <si>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</si>
  <si>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</si>
  <si>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</si>
  <si>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</si>
  <si>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</si>
  <si>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</si>
  <si>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</si>
  <si>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</si>
  <si>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</si>
  <si>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</si>
  <si>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</si>
  <si>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</si>
  <si>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</si>
  <si>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</si>
  <si>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</si>
  <si>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</si>
  <si>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</si>
  <si>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</si>
  <si>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</si>
  <si>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</si>
  <si>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</si>
  <si>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</si>
  <si>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</si>
  <si>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</si>
  <si>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</si>
  <si>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</si>
  <si>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</si>
  <si>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</si>
  <si>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</si>
  <si>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</si>
  <si>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</si>
  <si>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</si>
  <si>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</si>
  <si>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</si>
  <si>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</si>
  <si>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</si>
  <si>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</si>
  <si>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</si>
  <si>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</si>
  <si>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</si>
  <si>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</si>
  <si>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</si>
  <si>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</si>
  <si>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</si>
  <si>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</si>
  <si>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</si>
  <si>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</si>
  <si>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</si>
  <si>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</si>
  <si>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</si>
  <si>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</si>
  <si>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</si>
  <si>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</si>
  <si>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</si>
  <si>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</si>
  <si>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</si>
  <si>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</si>
  <si>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</si>
  <si>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</si>
  <si>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</si>
  <si>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</si>
  <si>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</si>
  <si>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</si>
  <si>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</si>
  <si>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</si>
  <si>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</si>
  <si>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</si>
  <si>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</si>
  <si>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</si>
  <si>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на 01.04.2015 г.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</si>
  <si>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</si>
  <si>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 xml:space="preserve">  3. Источники финансирования дефицитов бюджетов</t>
  </si>
  <si>
    <t>Наименование показателя</t>
  </si>
  <si>
    <t>Код стро-ки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</si>
  <si>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</si>
  <si>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</si>
  <si>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</si>
  <si>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520</t>
  </si>
  <si>
    <t>источники внутреннего финансирования дефицитов бюджетов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</si>
  <si>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</si>
  <si>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</si>
  <si>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</si>
  <si>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</si>
  <si>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</si>
  <si>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000 01020000100000 710</t>
  </si>
  <si>
    <t xml:space="preserve">Бюджетные кредиты от других бюджетов бюджетной системы Российской Федерации 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</si>
  <si>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</si>
  <si>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</si>
  <si>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</si>
  <si>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</si>
  <si>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</si>
  <si>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</si>
  <si>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</si>
  <si>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</si>
  <si>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</si>
  <si>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Источники внешнего  финансирования дефицита бюджета</t>
  </si>
  <si>
    <t>620</t>
  </si>
  <si>
    <t>Изменение остатков средств на счетах  по учету  средств бюджетов</t>
  </si>
  <si>
    <t>000 01050000000000 000</t>
  </si>
  <si>
    <t>Увеличение остатков средств бюджетов</t>
  </si>
  <si>
    <t>710</t>
  </si>
  <si>
    <t>000 01050000000000 500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</si>
  <si>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</si>
  <si>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</si>
  <si>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</si>
  <si>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</si>
  <si>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000 01050201100000 510</t>
  </si>
  <si>
    <t>Уменьшение остатков средств бюджетов</t>
  </si>
  <si>
    <t>720</t>
  </si>
  <si>
    <t>000 01050000000000 600</t>
  </si>
  <si>
    <t>Уменьшение прочих остатков средств бюджетов</t>
  </si>
  <si>
    <t>000 01050200000000 600</t>
  </si>
  <si>
    <t>Уменьшение  прочих остатков денежных средств бюджетов</t>
  </si>
  <si>
    <t>000 01050201000000 610</t>
  </si>
  <si>
    <t>000 01050201100000 610</t>
  </si>
  <si>
    <t>Получение кредитов от кредитных организаций бюджетами сельских поселений в валюте Российской Федерации</t>
  </si>
  <si>
    <t xml:space="preserve">Получение бюджетных кредитов  от других бюджетов бюджетной системы Российской Федерации бюджетами сельских поселений  в валюте Российской Федерации </t>
  </si>
  <si>
    <t>Погашение бюджетами сельских  послений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</si>
  <si>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</si>
  <si>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</si>
  <si>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</si>
  <si>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Неисполненные назначения</t>
  </si>
  <si>
    <t>010</t>
  </si>
  <si>
    <t>х</t>
  </si>
  <si>
    <t>КОДЫ</t>
  </si>
  <si>
    <t>383</t>
  </si>
  <si>
    <t>ОТЧЕТ ОБ ИСПОЛНЕНИИ БЮДЖЕТА</t>
  </si>
  <si>
    <t>0503117</t>
  </si>
  <si>
    <t>Доходы бюджета - всего</t>
  </si>
  <si>
    <t>Администрация МО "Красносельское сельское поселение"</t>
  </si>
  <si>
    <t>Прочие неналоговые доходы</t>
  </si>
  <si>
    <t>Налоговые и неналоговые доходы</t>
  </si>
  <si>
    <t>Транспортный налог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</si>
  <si>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</si>
  <si>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</si>
  <si>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</si>
  <si>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</si>
  <si>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</si>
  <si>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</si>
  <si>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</si>
  <si>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</si>
  <si>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</si>
  <si>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</si>
  <si>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</si>
  <si>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</si>
  <si>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</si>
  <si>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</si>
  <si>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</si>
  <si>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</si>
  <si>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</si>
  <si>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</si>
  <si>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500</t>
  </si>
  <si>
    <t>700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</si>
  <si>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</si>
  <si>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</si>
  <si>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</si>
  <si>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</si>
  <si>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</si>
  <si>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</si>
  <si>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</si>
  <si>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</si>
  <si>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</si>
  <si>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</si>
  <si>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</si>
  <si>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</si>
  <si>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</si>
  <si>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</si>
  <si>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</si>
  <si>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</si>
  <si>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</si>
  <si>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</si>
  <si>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</si>
  <si>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</si>
  <si>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</si>
  <si>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</si>
  <si>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</si>
  <si>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</si>
  <si>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</si>
  <si>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</si>
  <si>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</si>
  <si>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</si>
  <si>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</si>
  <si>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</si>
  <si>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</si>
  <si>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</si>
  <si>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</si>
  <si>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</si>
  <si>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</si>
  <si>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</si>
  <si>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</si>
  <si>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</si>
  <si>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</si>
  <si>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</si>
  <si>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</si>
  <si>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</si>
  <si>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</si>
  <si>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</si>
  <si>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</si>
  <si>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</si>
  <si>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</si>
  <si>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</si>
  <si>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</si>
  <si>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</si>
  <si>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</si>
  <si>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</si>
  <si>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</si>
  <si>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</si>
  <si>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</si>
  <si>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</si>
  <si>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</si>
  <si>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</si>
  <si>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</si>
  <si>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</si>
  <si>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</si>
  <si>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</si>
  <si>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</si>
  <si>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</si>
  <si>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</si>
  <si>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</si>
  <si>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</si>
  <si>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</si>
  <si>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</si>
  <si>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</si>
  <si>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</si>
  <si>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</si>
  <si>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</si>
  <si>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</si>
  <si>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</si>
  <si>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</si>
  <si>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</si>
  <si>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</si>
  <si>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</si>
  <si>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</si>
  <si>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</si>
  <si>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</si>
  <si>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</si>
  <si>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</si>
  <si>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</si>
  <si>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</si>
  <si>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</si>
  <si>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</si>
  <si>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</si>
  <si>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</si>
  <si>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</si>
  <si>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</si>
  <si>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</si>
  <si>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</si>
  <si>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</si>
  <si>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</si>
  <si>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</si>
  <si>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</si>
  <si>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</si>
  <si>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</si>
  <si>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</si>
  <si>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</si>
  <si>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</si>
  <si>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</si>
  <si>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</si>
  <si>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</si>
  <si>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</si>
  <si>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</si>
  <si>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</si>
  <si>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</si>
  <si>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</si>
  <si>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</si>
  <si>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</si>
  <si>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</si>
  <si>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</si>
  <si>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</si>
  <si>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</si>
  <si>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</si>
  <si>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</si>
  <si>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</si>
  <si>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</si>
  <si>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</si>
  <si>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</si>
  <si>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</si>
  <si>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</si>
  <si>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</si>
  <si>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</si>
  <si>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</si>
  <si>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</si>
  <si>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</si>
  <si>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</si>
  <si>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</si>
  <si>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</si>
  <si>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</si>
  <si>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</si>
  <si>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</si>
  <si>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</si>
  <si>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</si>
  <si>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</si>
  <si>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</si>
  <si>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</si>
  <si>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</si>
  <si>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</si>
  <si>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</si>
  <si>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</si>
  <si>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</si>
  <si>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</si>
  <si>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</si>
  <si>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</si>
  <si>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</si>
  <si>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</si>
  <si>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</si>
  <si>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</si>
  <si>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</si>
  <si>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</si>
  <si>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</si>
  <si>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</si>
  <si>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</si>
  <si>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</si>
  <si>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</si>
  <si>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</si>
  <si>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</si>
  <si>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</si>
  <si>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</si>
  <si>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</si>
  <si>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</si>
  <si>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</si>
  <si>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</si>
  <si>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</si>
  <si>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</si>
  <si>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</si>
  <si>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</si>
  <si>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</si>
  <si>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</si>
  <si>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</si>
  <si>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</si>
  <si>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</si>
  <si>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</si>
  <si>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</si>
  <si>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</si>
  <si>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</si>
  <si>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</si>
  <si>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</si>
  <si>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</si>
  <si>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</si>
  <si>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</si>
  <si>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</si>
  <si>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</si>
  <si>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</si>
  <si>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</si>
  <si>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</si>
  <si>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</si>
  <si>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</si>
  <si>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</si>
  <si>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</si>
  <si>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</si>
  <si>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</si>
  <si>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</si>
  <si>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</si>
  <si>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</si>
  <si>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</si>
  <si>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</si>
  <si>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</si>
  <si>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</si>
  <si>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</si>
  <si>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</si>
  <si>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</si>
  <si>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</si>
  <si>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</si>
  <si>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</si>
  <si>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</si>
  <si>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</si>
  <si>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</si>
  <si>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</si>
  <si>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</si>
  <si>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</si>
  <si>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</si>
  <si>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</si>
  <si>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</si>
  <si>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</si>
  <si>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</si>
  <si>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</si>
  <si>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</si>
  <si>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</si>
  <si>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</si>
  <si>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</si>
  <si>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</si>
  <si>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</si>
  <si>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</si>
  <si>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</si>
  <si>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</si>
  <si>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</si>
  <si>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</si>
  <si>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</si>
  <si>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</si>
  <si>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</si>
  <si>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</si>
  <si>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</si>
  <si>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</si>
  <si>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</si>
  <si>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</si>
  <si>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</si>
  <si>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</si>
  <si>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</si>
  <si>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</si>
  <si>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</si>
  <si>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</si>
  <si>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</si>
  <si>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</si>
  <si>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</si>
  <si>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</si>
  <si>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</si>
  <si>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</si>
  <si>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</si>
  <si>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</si>
  <si>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</si>
  <si>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</si>
  <si>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</si>
  <si>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</si>
  <si>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</si>
  <si>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</si>
  <si>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</si>
  <si>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</si>
  <si>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</si>
  <si>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</si>
  <si>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</si>
  <si>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</si>
  <si>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</si>
  <si>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</si>
  <si>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</si>
  <si>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</si>
  <si>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</si>
  <si>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</si>
  <si>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</si>
  <si>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</si>
  <si>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</si>
  <si>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</si>
  <si>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</si>
  <si>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</si>
  <si>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</si>
  <si>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</si>
  <si>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</si>
  <si>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</si>
  <si>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</si>
  <si>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</si>
  <si>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</si>
  <si>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</si>
  <si>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</si>
  <si>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</si>
  <si>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</si>
  <si>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</si>
  <si>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</si>
  <si>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</si>
  <si>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</si>
  <si>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</si>
  <si>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</si>
  <si>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Налог на доходы физических лиц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</si>
  <si>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</si>
  <si>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</si>
  <si>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</si>
  <si>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</si>
  <si>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</si>
  <si>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</si>
  <si>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</si>
  <si>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</si>
  <si>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</si>
  <si>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</si>
  <si>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</si>
  <si>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</si>
  <si>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</si>
  <si>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</si>
  <si>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</si>
  <si>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</si>
  <si>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</si>
  <si>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</si>
  <si>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</si>
  <si>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</si>
  <si>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</si>
  <si>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</si>
  <si>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</si>
  <si>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</si>
  <si>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</si>
  <si>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</si>
  <si>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</si>
  <si>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</si>
  <si>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</si>
  <si>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</si>
  <si>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</si>
  <si>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</si>
  <si>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</si>
  <si>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</si>
  <si>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</si>
  <si>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</si>
  <si>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</si>
  <si>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</si>
  <si>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</si>
  <si>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</si>
  <si>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</si>
  <si>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</si>
  <si>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</si>
  <si>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</si>
  <si>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</si>
  <si>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</si>
  <si>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</si>
  <si>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</si>
  <si>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</si>
  <si>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</si>
  <si>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</si>
  <si>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</si>
  <si>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</si>
  <si>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</si>
  <si>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</si>
  <si>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</si>
  <si>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</si>
  <si>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</si>
  <si>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</si>
  <si>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</si>
  <si>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</si>
  <si>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</si>
  <si>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</si>
  <si>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</si>
  <si>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</si>
  <si>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</si>
  <si>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</si>
  <si>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</si>
  <si>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</si>
  <si>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</si>
  <si>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</si>
  <si>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</si>
  <si>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</si>
  <si>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</si>
  <si>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</si>
  <si>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</si>
  <si>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</si>
  <si>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</si>
  <si>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Земельный налог</t>
  </si>
  <si>
    <t>Безвозмездные перечисления бюджетам</t>
  </si>
  <si>
    <t>Национальная безопасность и правоохранительная деятельность</t>
  </si>
  <si>
    <t>75092729</t>
  </si>
  <si>
    <t>000</t>
  </si>
  <si>
    <t>Код дохода по бюджетной классификации</t>
  </si>
  <si>
    <t>в том числе: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</si>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</sst>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7" fillId="0" borderId="18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4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6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0" fontId="4" fillId="0" borderId="18" xfId="56" applyFont="1" applyFill="1" applyBorder="1" applyAlignment="1">
      <alignment vertical="top" wrapText="1"/>
      <protection/>
    </xf>
    <xf numFmtId="9" fontId="0" fillId="0" borderId="0" xfId="61" applyFont="1" applyBorder="1" applyAlignment="1">
      <alignment/>
    </xf>
    <xf numFmtId="49" fontId="7" fillId="0" borderId="18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2" fillId="33" borderId="19" xfId="0" applyFont="1" applyFill="1" applyBorder="1" applyAlignment="1">
      <alignment vertical="center" wrapText="1"/>
    </xf>
    <xf numFmtId="0" fontId="11" fillId="0" borderId="0" xfId="53" applyFont="1" applyFill="1">
      <alignment/>
      <protection/>
    </xf>
    <xf numFmtId="0" fontId="11" fillId="0" borderId="0" xfId="53" applyFont="1" applyFill="1" applyBorder="1">
      <alignment/>
      <protection/>
    </xf>
    <xf numFmtId="165" fontId="11" fillId="0" borderId="0" xfId="53" applyNumberFormat="1" applyFont="1" applyFill="1" applyBorder="1">
      <alignment/>
      <protection/>
    </xf>
    <xf numFmtId="4" fontId="11" fillId="0" borderId="0" xfId="53" applyNumberFormat="1" applyFont="1" applyFill="1" applyBorder="1">
      <alignment/>
      <protection/>
    </xf>
    <xf numFmtId="165" fontId="10" fillId="0" borderId="0" xfId="53" applyNumberFormat="1" applyFont="1" applyFill="1" applyBorder="1" applyAlignment="1">
      <alignment horizontal="right" vertical="center"/>
      <protection/>
    </xf>
    <xf numFmtId="49" fontId="10" fillId="0" borderId="0" xfId="53" applyNumberFormat="1" applyFont="1" applyFill="1" applyBorder="1" applyAlignment="1">
      <alignment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0" fontId="10" fillId="0" borderId="0" xfId="53" applyFont="1" applyFill="1">
      <alignment/>
      <protection/>
    </xf>
    <xf numFmtId="49" fontId="10" fillId="0" borderId="18" xfId="53" applyNumberFormat="1" applyFont="1" applyFill="1" applyBorder="1" applyAlignment="1">
      <alignment vertical="center"/>
      <protection/>
    </xf>
    <xf numFmtId="49" fontId="10" fillId="0" borderId="18" xfId="53" applyNumberFormat="1" applyFont="1" applyFill="1" applyBorder="1" applyAlignment="1">
      <alignment horizontal="center" vertical="center"/>
      <protection/>
    </xf>
    <xf numFmtId="4" fontId="12" fillId="0" borderId="18" xfId="53" applyNumberFormat="1" applyFont="1" applyFill="1" applyBorder="1" applyAlignment="1">
      <alignment horizontal="right" vertical="center"/>
      <protection/>
    </xf>
    <xf numFmtId="49" fontId="12" fillId="0" borderId="18" xfId="53" applyNumberFormat="1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>
      <alignment horizontal="left" vertical="center"/>
      <protection/>
    </xf>
    <xf numFmtId="49" fontId="12" fillId="0" borderId="18" xfId="53" applyNumberFormat="1" applyFont="1" applyFill="1" applyBorder="1" applyAlignment="1">
      <alignment horizontal="left" vertical="center" wrapText="1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2" fillId="0" borderId="18" xfId="53" applyFont="1" applyFill="1" applyBorder="1">
      <alignment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0" fontId="13" fillId="0" borderId="18" xfId="53" applyFont="1" applyFill="1" applyBorder="1" applyAlignment="1">
      <alignment vertical="top" wrapText="1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>
      <alignment wrapText="1"/>
      <protection/>
    </xf>
    <xf numFmtId="49" fontId="13" fillId="0" borderId="18" xfId="53" applyNumberFormat="1" applyFont="1" applyFill="1" applyBorder="1" applyAlignment="1">
      <alignment horizontal="left" vertical="top" wrapText="1"/>
      <protection/>
    </xf>
    <xf numFmtId="0" fontId="12" fillId="0" borderId="18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justify" vertical="top"/>
      <protection/>
    </xf>
    <xf numFmtId="0" fontId="13" fillId="0" borderId="18" xfId="53" applyFont="1" applyFill="1" applyBorder="1" applyAlignment="1">
      <alignment horizontal="justify"/>
      <protection/>
    </xf>
    <xf numFmtId="0" fontId="13" fillId="0" borderId="18" xfId="53" applyFont="1" applyFill="1" applyBorder="1" applyAlignment="1">
      <alignment wrapText="1"/>
      <protection/>
    </xf>
    <xf numFmtId="0" fontId="13" fillId="0" borderId="18" xfId="53" applyFont="1" applyFill="1" applyBorder="1">
      <alignment/>
      <protection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left" vertical="top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left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 wrapText="1"/>
      <protection/>
    </xf>
    <xf numFmtId="49" fontId="10" fillId="34" borderId="23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4" borderId="23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left" vertical="center" wrapText="1"/>
    </xf>
    <xf numFmtId="0" fontId="13" fillId="0" borderId="18" xfId="53" applyFont="1" applyFill="1" applyBorder="1" applyAlignment="1">
      <alignment horizontal="left" wrapText="1"/>
      <protection/>
    </xf>
    <xf numFmtId="0" fontId="12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vertical="top" wrapText="1"/>
      <protection/>
    </xf>
    <xf numFmtId="49" fontId="10" fillId="0" borderId="18" xfId="53" applyNumberFormat="1" applyFont="1" applyFill="1" applyBorder="1" applyAlignment="1">
      <alignment horizontal="center" vertical="center" wrapText="1"/>
      <protection/>
    </xf>
    <xf numFmtId="4" fontId="12" fillId="0" borderId="19" xfId="53" applyNumberFormat="1" applyFont="1" applyFill="1" applyBorder="1" applyAlignment="1">
      <alignment horizontal="right" vertical="center" wrapText="1"/>
      <protection/>
    </xf>
    <xf numFmtId="4" fontId="15" fillId="0" borderId="18" xfId="0" applyNumberFormat="1" applyFont="1" applyBorder="1" applyAlignment="1">
      <alignment horizontal="center" vertical="center"/>
    </xf>
    <xf numFmtId="4" fontId="11" fillId="0" borderId="0" xfId="53" applyNumberFormat="1" applyFont="1" applyFill="1">
      <alignment/>
      <protection/>
    </xf>
    <xf numFmtId="0" fontId="13" fillId="0" borderId="18" xfId="53" applyNumberFormat="1" applyFont="1" applyFill="1" applyBorder="1" applyAlignment="1">
      <alignment horizontal="left" vertical="center" wrapText="1"/>
      <protection/>
    </xf>
    <xf numFmtId="2" fontId="11" fillId="0" borderId="0" xfId="53" applyNumberFormat="1" applyFont="1" applyFill="1" applyAlignment="1">
      <alignment vertical="center"/>
      <protection/>
    </xf>
    <xf numFmtId="49" fontId="12" fillId="33" borderId="18" xfId="53" applyNumberFormat="1" applyFont="1" applyFill="1" applyBorder="1" applyAlignment="1">
      <alignment horizontal="left" vertical="center" wrapText="1"/>
      <protection/>
    </xf>
    <xf numFmtId="49" fontId="12" fillId="33" borderId="18" xfId="53" applyNumberFormat="1" applyFont="1" applyFill="1" applyBorder="1" applyAlignment="1">
      <alignment horizontal="center" vertical="center"/>
      <protection/>
    </xf>
    <xf numFmtId="4" fontId="12" fillId="33" borderId="18" xfId="53" applyNumberFormat="1" applyFont="1" applyFill="1" applyBorder="1" applyAlignment="1">
      <alignment horizontal="right" vertical="center"/>
      <protection/>
    </xf>
    <xf numFmtId="4" fontId="12" fillId="33" borderId="19" xfId="53" applyNumberFormat="1" applyFont="1" applyFill="1" applyBorder="1" applyAlignment="1">
      <alignment horizontal="right" vertical="center" wrapText="1"/>
      <protection/>
    </xf>
    <xf numFmtId="49" fontId="13" fillId="33" borderId="18" xfId="53" applyNumberFormat="1" applyFont="1" applyFill="1" applyBorder="1" applyAlignment="1">
      <alignment horizontal="left" vertical="center" wrapText="1"/>
      <protection/>
    </xf>
    <xf numFmtId="49" fontId="13" fillId="0" borderId="23" xfId="53" applyNumberFormat="1" applyFont="1" applyFill="1" applyBorder="1" applyAlignment="1">
      <alignment horizontal="left" vertical="center" wrapText="1"/>
      <protection/>
    </xf>
    <xf numFmtId="49" fontId="13" fillId="0" borderId="18" xfId="53" applyNumberFormat="1" applyFont="1" applyFill="1" applyBorder="1" applyAlignment="1">
      <alignment vertical="top" wrapText="1"/>
      <protection/>
    </xf>
    <xf numFmtId="49" fontId="12" fillId="0" borderId="19" xfId="53" applyNumberFormat="1" applyFont="1" applyFill="1" applyBorder="1" applyAlignment="1">
      <alignment horizontal="center" vertical="center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" fontId="12" fillId="0" borderId="19" xfId="53" applyNumberFormat="1" applyFont="1" applyFill="1" applyBorder="1" applyAlignment="1">
      <alignment horizontal="right" vertical="center"/>
      <protection/>
    </xf>
    <xf numFmtId="49" fontId="13" fillId="0" borderId="18" xfId="0" applyNumberFormat="1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vertical="top" wrapText="1"/>
    </xf>
    <xf numFmtId="0" fontId="13" fillId="33" borderId="23" xfId="53" applyNumberFormat="1" applyFont="1" applyFill="1" applyBorder="1" applyAlignment="1">
      <alignment horizontal="left" vertical="center" wrapText="1"/>
      <protection/>
    </xf>
    <xf numFmtId="49" fontId="12" fillId="34" borderId="18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0" fontId="12" fillId="0" borderId="19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49" fontId="13" fillId="0" borderId="18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 vertical="top" wrapText="1"/>
    </xf>
    <xf numFmtId="0" fontId="16" fillId="0" borderId="0" xfId="55">
      <alignment/>
      <protection/>
    </xf>
    <xf numFmtId="49" fontId="3" fillId="0" borderId="24" xfId="55" applyNumberFormat="1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/>
      <protection/>
    </xf>
    <xf numFmtId="0" fontId="3" fillId="0" borderId="25" xfId="55" applyFont="1" applyBorder="1" applyAlignment="1" applyProtection="1">
      <alignment horizontal="left"/>
      <protection/>
    </xf>
    <xf numFmtId="4" fontId="3" fillId="0" borderId="26" xfId="55" applyNumberFormat="1" applyFont="1" applyBorder="1" applyAlignment="1" applyProtection="1">
      <alignment horizontal="right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27" xfId="55" applyNumberFormat="1" applyFont="1" applyBorder="1" applyAlignment="1" applyProtection="1">
      <alignment horizontal="center"/>
      <protection/>
    </xf>
    <xf numFmtId="49" fontId="3" fillId="0" borderId="28" xfId="55" applyNumberFormat="1" applyFont="1" applyBorder="1" applyAlignment="1" applyProtection="1">
      <alignment horizontal="center" wrapText="1"/>
      <protection/>
    </xf>
    <xf numFmtId="49" fontId="3" fillId="0" borderId="29" xfId="55" applyNumberFormat="1" applyFont="1" applyBorder="1" applyAlignment="1" applyProtection="1">
      <alignment horizontal="left" wrapText="1"/>
      <protection/>
    </xf>
    <xf numFmtId="189" fontId="3" fillId="0" borderId="29" xfId="55" applyNumberFormat="1" applyFont="1" applyBorder="1" applyAlignment="1" applyProtection="1">
      <alignment horizontal="left" wrapText="1"/>
      <protection/>
    </xf>
    <xf numFmtId="4" fontId="3" fillId="0" borderId="30" xfId="55" applyNumberFormat="1" applyFont="1" applyBorder="1" applyAlignment="1" applyProtection="1">
      <alignment horizontal="right"/>
      <protection/>
    </xf>
    <xf numFmtId="4" fontId="3" fillId="0" borderId="21" xfId="55" applyNumberFormat="1" applyFont="1" applyBorder="1" applyAlignment="1" applyProtection="1">
      <alignment horizontal="right"/>
      <protection/>
    </xf>
    <xf numFmtId="49" fontId="3" fillId="0" borderId="31" xfId="55" applyNumberFormat="1" applyFont="1" applyBorder="1" applyAlignment="1" applyProtection="1">
      <alignment horizontal="center"/>
      <protection/>
    </xf>
    <xf numFmtId="49" fontId="3" fillId="0" borderId="32" xfId="55" applyNumberFormat="1" applyFont="1" applyBorder="1" applyAlignment="1" applyProtection="1">
      <alignment horizontal="center" wrapText="1"/>
      <protection/>
    </xf>
    <xf numFmtId="49" fontId="3" fillId="0" borderId="33" xfId="55" applyNumberFormat="1" applyFont="1" applyBorder="1" applyAlignment="1" applyProtection="1">
      <alignment horizontal="left" wrapText="1"/>
      <protection/>
    </xf>
    <xf numFmtId="4" fontId="3" fillId="0" borderId="18" xfId="55" applyNumberFormat="1" applyFont="1" applyBorder="1" applyAlignment="1" applyProtection="1">
      <alignment horizontal="right"/>
      <protection/>
    </xf>
    <xf numFmtId="4" fontId="3" fillId="0" borderId="34" xfId="55" applyNumberFormat="1" applyFont="1" applyBorder="1" applyAlignment="1" applyProtection="1">
      <alignment horizontal="right"/>
      <protection/>
    </xf>
    <xf numFmtId="49" fontId="3" fillId="0" borderId="20" xfId="55" applyNumberFormat="1" applyFont="1" applyBorder="1" applyAlignment="1" applyProtection="1">
      <alignment horizontal="center"/>
      <protection/>
    </xf>
    <xf numFmtId="49" fontId="3" fillId="0" borderId="35" xfId="55" applyNumberFormat="1" applyFont="1" applyBorder="1" applyAlignment="1" applyProtection="1">
      <alignment horizontal="center" wrapText="1"/>
      <protection/>
    </xf>
    <xf numFmtId="49" fontId="3" fillId="0" borderId="36" xfId="55" applyNumberFormat="1" applyFont="1" applyBorder="1" applyAlignment="1" applyProtection="1">
      <alignment horizontal="left" wrapText="1"/>
      <protection/>
    </xf>
    <xf numFmtId="49" fontId="3" fillId="0" borderId="37" xfId="55" applyNumberFormat="1" applyFont="1" applyBorder="1" applyAlignment="1" applyProtection="1">
      <alignment horizontal="center" vertical="center"/>
      <protection/>
    </xf>
    <xf numFmtId="49" fontId="3" fillId="0" borderId="38" xfId="55" applyNumberFormat="1" applyFont="1" applyBorder="1" applyAlignment="1" applyProtection="1">
      <alignment horizontal="center" vertical="center"/>
      <protection/>
    </xf>
    <xf numFmtId="49" fontId="3" fillId="0" borderId="39" xfId="55" applyNumberFormat="1" applyFont="1" applyBorder="1" applyAlignment="1" applyProtection="1">
      <alignment horizontal="center" vertical="center"/>
      <protection/>
    </xf>
    <xf numFmtId="0" fontId="3" fillId="0" borderId="40" xfId="55" applyFont="1" applyBorder="1" applyAlignment="1" applyProtection="1">
      <alignment horizontal="center" vertical="center"/>
      <protection/>
    </xf>
    <xf numFmtId="0" fontId="3" fillId="0" borderId="39" xfId="55" applyFont="1" applyBorder="1" applyAlignment="1" applyProtection="1">
      <alignment horizontal="center" vertical="center"/>
      <protection/>
    </xf>
    <xf numFmtId="0" fontId="3" fillId="0" borderId="41" xfId="55" applyFont="1" applyBorder="1" applyAlignment="1" applyProtection="1">
      <alignment horizontal="center" vertical="center"/>
      <protection/>
    </xf>
    <xf numFmtId="0" fontId="17" fillId="0" borderId="0" xfId="55" applyFont="1" applyBorder="1" applyAlignment="1" applyProtection="1">
      <alignment/>
      <protection/>
    </xf>
    <xf numFmtId="0" fontId="17" fillId="0" borderId="0" xfId="55" applyFont="1" applyBorder="1" applyAlignment="1" applyProtection="1">
      <alignment horizontal="center"/>
      <protection/>
    </xf>
    <xf numFmtId="49" fontId="3" fillId="0" borderId="42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43" xfId="55" applyNumberFormat="1" applyFont="1" applyBorder="1" applyAlignment="1" applyProtection="1">
      <alignment horizontal="centerContinuous"/>
      <protection/>
    </xf>
    <xf numFmtId="49" fontId="3" fillId="0" borderId="44" xfId="55" applyNumberFormat="1" applyFont="1" applyBorder="1" applyAlignment="1" applyProtection="1">
      <alignment horizontal="center"/>
      <protection/>
    </xf>
    <xf numFmtId="49" fontId="3" fillId="0" borderId="43" xfId="55" applyNumberFormat="1" applyFont="1" applyBorder="1" applyAlignment="1" applyProtection="1">
      <alignment horizontal="center"/>
      <protection/>
    </xf>
    <xf numFmtId="190" fontId="3" fillId="0" borderId="44" xfId="55" applyNumberFormat="1" applyFont="1" applyBorder="1" applyAlignment="1" applyProtection="1">
      <alignment horizontal="center"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3" fillId="0" borderId="39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2" fillId="0" borderId="2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0" fontId="2" fillId="0" borderId="34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vertical="top" wrapText="1"/>
      <protection/>
    </xf>
    <xf numFmtId="0" fontId="2" fillId="0" borderId="20" xfId="56" applyFont="1" applyFill="1" applyBorder="1" applyAlignment="1">
      <alignment horizontal="left" vertical="top" wrapText="1"/>
      <protection/>
    </xf>
    <xf numFmtId="0" fontId="2" fillId="0" borderId="47" xfId="56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8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justify"/>
    </xf>
    <xf numFmtId="0" fontId="7" fillId="0" borderId="49" xfId="0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54" xfId="55" applyNumberFormat="1" applyFont="1" applyBorder="1" applyAlignment="1" applyProtection="1">
      <alignment horizontal="center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49" fontId="3" fillId="0" borderId="55" xfId="55" applyNumberFormat="1" applyFont="1" applyBorder="1" applyAlignment="1" applyProtection="1">
      <alignment horizontal="center" vertical="center" wrapText="1"/>
      <protection/>
    </xf>
    <xf numFmtId="49" fontId="3" fillId="0" borderId="49" xfId="55" applyNumberFormat="1" applyFont="1" applyBorder="1" applyAlignment="1" applyProtection="1">
      <alignment horizontal="center" vertical="center" wrapText="1"/>
      <protection/>
    </xf>
    <xf numFmtId="49" fontId="3" fillId="0" borderId="19" xfId="55" applyNumberFormat="1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 wrapText="1"/>
      <protection/>
    </xf>
    <xf numFmtId="0" fontId="3" fillId="0" borderId="49" xfId="55" applyFont="1" applyBorder="1" applyAlignment="1" applyProtection="1">
      <alignment horizontal="center" vertical="center" wrapText="1"/>
      <protection/>
    </xf>
    <xf numFmtId="0" fontId="3" fillId="0" borderId="19" xfId="55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left" wrapText="1"/>
      <protection/>
    </xf>
    <xf numFmtId="0" fontId="17" fillId="0" borderId="0" xfId="55" applyFont="1" applyBorder="1" applyAlignment="1" applyProtection="1">
      <alignment horizontal="center"/>
      <protection/>
    </xf>
    <xf numFmtId="0" fontId="3" fillId="0" borderId="56" xfId="55" applyFont="1" applyBorder="1" applyAlignment="1" applyProtection="1">
      <alignment horizontal="center" vertical="center" wrapText="1"/>
      <protection/>
    </xf>
    <xf numFmtId="0" fontId="3" fillId="0" borderId="57" xfId="55" applyFont="1" applyBorder="1" applyAlignment="1" applyProtection="1">
      <alignment horizontal="center" vertical="center" wrapText="1"/>
      <protection/>
    </xf>
    <xf numFmtId="0" fontId="3" fillId="0" borderId="28" xfId="55" applyFont="1" applyBorder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2" xfId="55" applyNumberFormat="1" applyFont="1" applyBorder="1" applyAlignment="1" applyProtection="1">
      <alignment horizontal="left" wrapText="1"/>
      <protection/>
    </xf>
    <xf numFmtId="49" fontId="0" fillId="0" borderId="52" xfId="55" applyNumberFormat="1" applyFont="1" applyBorder="1" applyAlignment="1" applyProtection="1">
      <alignment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34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>
      <alignment horizontal="center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166" fontId="2" fillId="0" borderId="52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166" fontId="2" fillId="0" borderId="31" xfId="0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46" xfId="0" applyNumberFormat="1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166" fontId="2" fillId="0" borderId="52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0" fontId="18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30" t="s">
        <v>424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8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19"/>
    </row>
    <row r="3" spans="1:19" ht="9.75" customHeight="1">
      <c r="A3" s="232" t="s">
        <v>614</v>
      </c>
      <c r="B3" s="235" t="s">
        <v>613</v>
      </c>
      <c r="C3" s="232"/>
      <c r="D3" s="44" t="s">
        <v>612</v>
      </c>
      <c r="E3" s="218" t="s">
        <v>611</v>
      </c>
      <c r="F3" s="221" t="s">
        <v>610</v>
      </c>
      <c r="G3" s="222"/>
      <c r="H3" s="222"/>
      <c r="I3" s="223"/>
      <c r="J3" s="231"/>
      <c r="K3" s="231"/>
      <c r="L3" s="231"/>
      <c r="M3" s="231"/>
      <c r="N3" s="232"/>
      <c r="O3" s="232"/>
      <c r="P3" s="231"/>
      <c r="Q3" s="218" t="s">
        <v>425</v>
      </c>
      <c r="R3" s="218" t="s">
        <v>411</v>
      </c>
      <c r="S3" s="218" t="s">
        <v>609</v>
      </c>
    </row>
    <row r="4" spans="1:19" ht="19.5" customHeight="1">
      <c r="A4" s="234"/>
      <c r="B4" s="236"/>
      <c r="C4" s="233"/>
      <c r="D4" s="40"/>
      <c r="E4" s="219"/>
      <c r="F4" s="224"/>
      <c r="G4" s="225"/>
      <c r="H4" s="225"/>
      <c r="I4" s="226"/>
      <c r="J4" s="231"/>
      <c r="K4" s="231"/>
      <c r="L4" s="231"/>
      <c r="M4" s="231"/>
      <c r="N4" s="233"/>
      <c r="O4" s="233"/>
      <c r="P4" s="231"/>
      <c r="Q4" s="219"/>
      <c r="R4" s="219"/>
      <c r="S4" s="219"/>
    </row>
    <row r="5" spans="1:19" ht="9" customHeight="1">
      <c r="A5" s="233"/>
      <c r="B5" s="237"/>
      <c r="C5" s="40"/>
      <c r="D5" s="40"/>
      <c r="E5" s="220"/>
      <c r="F5" s="227"/>
      <c r="G5" s="228"/>
      <c r="H5" s="228"/>
      <c r="I5" s="229"/>
      <c r="J5" s="39"/>
      <c r="K5" s="39"/>
      <c r="L5" s="39"/>
      <c r="M5" s="39"/>
      <c r="N5" s="40"/>
      <c r="O5" s="40"/>
      <c r="P5" s="39"/>
      <c r="Q5" s="220"/>
      <c r="R5" s="220"/>
      <c r="S5" s="220"/>
    </row>
    <row r="6" spans="1:19" ht="18.75" customHeight="1">
      <c r="A6" s="43"/>
      <c r="B6" s="42" t="s">
        <v>608</v>
      </c>
      <c r="C6" s="40"/>
      <c r="D6" s="40"/>
      <c r="E6" s="41">
        <v>200</v>
      </c>
      <c r="F6" s="238"/>
      <c r="G6" s="239"/>
      <c r="H6" s="239"/>
      <c r="I6" s="240"/>
      <c r="J6" s="39"/>
      <c r="K6" s="39"/>
      <c r="L6" s="39"/>
      <c r="M6" s="39"/>
      <c r="N6" s="40"/>
      <c r="O6" s="40"/>
      <c r="P6" s="39"/>
      <c r="Q6" s="47">
        <f>Q7+Q241</f>
        <v>26163992</v>
      </c>
      <c r="R6" s="47">
        <f>R7+R241</f>
        <v>6755846.899999999</v>
      </c>
      <c r="S6" s="47">
        <f>Q6-R6</f>
        <v>19408145.1</v>
      </c>
    </row>
    <row r="7" spans="1:20" ht="25.5" customHeight="1">
      <c r="A7" s="28" t="s">
        <v>426</v>
      </c>
      <c r="B7" s="27" t="s">
        <v>420</v>
      </c>
      <c r="C7" s="23"/>
      <c r="D7" s="24" t="s">
        <v>486</v>
      </c>
      <c r="E7" s="24"/>
      <c r="F7" s="203" t="s">
        <v>607</v>
      </c>
      <c r="G7" s="204"/>
      <c r="H7" s="204"/>
      <c r="I7" s="205"/>
      <c r="J7" s="23"/>
      <c r="K7" s="23"/>
      <c r="L7" s="23"/>
      <c r="M7" s="23"/>
      <c r="N7" s="23"/>
      <c r="O7" s="23"/>
      <c r="P7" s="23"/>
      <c r="Q7" s="48">
        <f>Q8+Q64+Q73+Q91+Q120+Q188+Q196+Q210+Q226+Q234</f>
        <v>25551892</v>
      </c>
      <c r="R7" s="48">
        <f>R8+R64+R73+R91+R120+R188+R196+R210+R226+R234</f>
        <v>6650397.119999999</v>
      </c>
      <c r="S7" s="48">
        <f>S8+S64+S73+S91+S120+S188+S196+S210+S226+S234</f>
        <v>18901494.88</v>
      </c>
      <c r="T7" s="38"/>
    </row>
    <row r="8" spans="1:19" ht="12.75">
      <c r="A8" s="23"/>
      <c r="B8" s="27" t="s">
        <v>428</v>
      </c>
      <c r="C8" s="23"/>
      <c r="D8" s="24" t="s">
        <v>486</v>
      </c>
      <c r="E8" s="24"/>
      <c r="F8" s="203" t="s">
        <v>606</v>
      </c>
      <c r="G8" s="204" t="s">
        <v>605</v>
      </c>
      <c r="H8" s="204" t="s">
        <v>470</v>
      </c>
      <c r="I8" s="205" t="s">
        <v>470</v>
      </c>
      <c r="J8" s="23"/>
      <c r="K8" s="23"/>
      <c r="L8" s="23"/>
      <c r="M8" s="23"/>
      <c r="N8" s="23"/>
      <c r="O8" s="23"/>
      <c r="P8" s="23"/>
      <c r="Q8" s="36">
        <f>Q9+Q44+Q50+Q37</f>
        <v>3842200</v>
      </c>
      <c r="R8" s="36">
        <f>R9+R44+R50+R37</f>
        <v>610355.8999999999</v>
      </c>
      <c r="S8" s="36">
        <f>Q8-R8</f>
        <v>3231844.1</v>
      </c>
    </row>
    <row r="9" spans="1:19" ht="57.75" customHeight="1">
      <c r="A9" s="23"/>
      <c r="B9" s="27" t="s">
        <v>604</v>
      </c>
      <c r="C9" s="23"/>
      <c r="D9" s="24" t="s">
        <v>486</v>
      </c>
      <c r="E9" s="24"/>
      <c r="F9" s="203" t="s">
        <v>603</v>
      </c>
      <c r="G9" s="204" t="s">
        <v>471</v>
      </c>
      <c r="H9" s="204" t="s">
        <v>470</v>
      </c>
      <c r="I9" s="205" t="s">
        <v>470</v>
      </c>
      <c r="J9" s="23"/>
      <c r="K9" s="23"/>
      <c r="L9" s="23"/>
      <c r="M9" s="23"/>
      <c r="N9" s="23"/>
      <c r="O9" s="23"/>
      <c r="P9" s="23"/>
      <c r="Q9" s="36">
        <f>Q10+Q31</f>
        <v>2985700</v>
      </c>
      <c r="R9" s="46">
        <f>R10+R31</f>
        <v>453421.8999999999</v>
      </c>
      <c r="S9" s="46">
        <f>S10</f>
        <v>2531528.1</v>
      </c>
    </row>
    <row r="10" spans="1:22" ht="37.5" customHeight="1">
      <c r="A10" s="23"/>
      <c r="B10" s="27" t="s">
        <v>615</v>
      </c>
      <c r="C10" s="23"/>
      <c r="D10" s="24" t="s">
        <v>486</v>
      </c>
      <c r="E10" s="24"/>
      <c r="F10" s="203" t="s">
        <v>602</v>
      </c>
      <c r="G10" s="204" t="s">
        <v>471</v>
      </c>
      <c r="H10" s="204" t="s">
        <v>573</v>
      </c>
      <c r="I10" s="205" t="s">
        <v>470</v>
      </c>
      <c r="J10" s="23"/>
      <c r="K10" s="23"/>
      <c r="L10" s="23"/>
      <c r="M10" s="23"/>
      <c r="N10" s="23"/>
      <c r="O10" s="23"/>
      <c r="P10" s="23"/>
      <c r="Q10" s="36">
        <f>Q11+Q25</f>
        <v>2984700</v>
      </c>
      <c r="R10" s="36">
        <f>R11+R25</f>
        <v>453171.8999999999</v>
      </c>
      <c r="S10" s="36">
        <f>S11+S25</f>
        <v>2531528.1</v>
      </c>
      <c r="V10" s="56"/>
    </row>
    <row r="11" spans="1:22" ht="12.75">
      <c r="A11" s="23"/>
      <c r="B11" s="27" t="s">
        <v>454</v>
      </c>
      <c r="C11" s="23"/>
      <c r="D11" s="24" t="s">
        <v>486</v>
      </c>
      <c r="E11" s="24"/>
      <c r="F11" s="203" t="s">
        <v>601</v>
      </c>
      <c r="G11" s="204" t="s">
        <v>471</v>
      </c>
      <c r="H11" s="204" t="s">
        <v>573</v>
      </c>
      <c r="I11" s="205" t="s">
        <v>470</v>
      </c>
      <c r="J11" s="23"/>
      <c r="K11" s="23"/>
      <c r="L11" s="23"/>
      <c r="M11" s="23"/>
      <c r="N11" s="23"/>
      <c r="O11" s="23"/>
      <c r="P11" s="23"/>
      <c r="Q11" s="36">
        <f aca="true" t="shared" si="0" ref="Q11:S12">Q12</f>
        <v>2424500</v>
      </c>
      <c r="R11" s="46">
        <f t="shared" si="0"/>
        <v>352678.17999999993</v>
      </c>
      <c r="S11" s="46">
        <f t="shared" si="0"/>
        <v>2071821.82</v>
      </c>
      <c r="V11" s="56"/>
    </row>
    <row r="12" spans="1:19" ht="22.5">
      <c r="A12" s="26"/>
      <c r="B12" s="25" t="s">
        <v>462</v>
      </c>
      <c r="C12" s="26"/>
      <c r="D12" s="29" t="s">
        <v>486</v>
      </c>
      <c r="E12" s="29"/>
      <c r="F12" s="200" t="s">
        <v>600</v>
      </c>
      <c r="G12" s="201" t="s">
        <v>471</v>
      </c>
      <c r="H12" s="201" t="s">
        <v>573</v>
      </c>
      <c r="I12" s="202" t="s">
        <v>470</v>
      </c>
      <c r="J12" s="26"/>
      <c r="K12" s="26"/>
      <c r="L12" s="26"/>
      <c r="M12" s="26"/>
      <c r="N12" s="26"/>
      <c r="O12" s="26"/>
      <c r="P12" s="26"/>
      <c r="Q12" s="49">
        <f t="shared" si="0"/>
        <v>2424500</v>
      </c>
      <c r="R12" s="45">
        <f t="shared" si="0"/>
        <v>352678.17999999993</v>
      </c>
      <c r="S12" s="49">
        <f t="shared" si="0"/>
        <v>2071821.82</v>
      </c>
    </row>
    <row r="13" spans="1:22" ht="12.75">
      <c r="A13" s="26"/>
      <c r="B13" s="60" t="s">
        <v>669</v>
      </c>
      <c r="C13" s="57"/>
      <c r="D13" s="29"/>
      <c r="E13" s="29"/>
      <c r="F13" s="200" t="s">
        <v>670</v>
      </c>
      <c r="G13" s="201"/>
      <c r="H13" s="201"/>
      <c r="I13" s="202"/>
      <c r="J13" s="26"/>
      <c r="K13" s="26"/>
      <c r="L13" s="26"/>
      <c r="M13" s="26"/>
      <c r="N13" s="26"/>
      <c r="O13" s="26"/>
      <c r="P13" s="26"/>
      <c r="Q13" s="49">
        <f>Q14+Q18+Q24</f>
        <v>2424500</v>
      </c>
      <c r="R13" s="45">
        <f>R14+R18+R24</f>
        <v>352678.17999999993</v>
      </c>
      <c r="S13" s="49">
        <f>S14+S18+S24</f>
        <v>2071821.82</v>
      </c>
      <c r="V13" s="56"/>
    </row>
    <row r="14" spans="1:19" ht="22.5">
      <c r="A14" s="26"/>
      <c r="B14" s="60" t="s">
        <v>671</v>
      </c>
      <c r="C14" s="57"/>
      <c r="D14" s="29"/>
      <c r="E14" s="29"/>
      <c r="F14" s="200" t="s">
        <v>672</v>
      </c>
      <c r="G14" s="201"/>
      <c r="H14" s="201"/>
      <c r="I14" s="202"/>
      <c r="J14" s="26"/>
      <c r="K14" s="26"/>
      <c r="L14" s="26"/>
      <c r="M14" s="26"/>
      <c r="N14" s="26"/>
      <c r="O14" s="26"/>
      <c r="P14" s="26"/>
      <c r="Q14" s="49">
        <f>Q15+Q16+Q17</f>
        <v>1672600</v>
      </c>
      <c r="R14" s="49">
        <f>R15+R16+R17</f>
        <v>278484.45999999996</v>
      </c>
      <c r="S14" s="49">
        <f>Q14-R14</f>
        <v>1394115.54</v>
      </c>
    </row>
    <row r="15" spans="1:22" ht="14.25" customHeight="1">
      <c r="A15" s="26"/>
      <c r="B15" s="214" t="s">
        <v>429</v>
      </c>
      <c r="C15" s="214"/>
      <c r="D15" s="29"/>
      <c r="E15" s="29"/>
      <c r="F15" s="200" t="s">
        <v>619</v>
      </c>
      <c r="G15" s="201" t="s">
        <v>471</v>
      </c>
      <c r="H15" s="201" t="s">
        <v>573</v>
      </c>
      <c r="I15" s="202" t="s">
        <v>470</v>
      </c>
      <c r="J15" s="26"/>
      <c r="K15" s="26"/>
      <c r="L15" s="26"/>
      <c r="M15" s="26"/>
      <c r="N15" s="26"/>
      <c r="O15" s="26"/>
      <c r="P15" s="26"/>
      <c r="Q15" s="49">
        <v>1284600</v>
      </c>
      <c r="R15" s="45">
        <v>226673.46</v>
      </c>
      <c r="S15" s="49">
        <f>Q15-R15</f>
        <v>1057926.54</v>
      </c>
      <c r="V15" s="56"/>
    </row>
    <row r="16" spans="1:19" ht="12.75">
      <c r="A16" s="26"/>
      <c r="B16" s="209" t="s">
        <v>431</v>
      </c>
      <c r="C16" s="210"/>
      <c r="D16" s="29"/>
      <c r="E16" s="29"/>
      <c r="F16" s="200" t="s">
        <v>620</v>
      </c>
      <c r="G16" s="201" t="s">
        <v>471</v>
      </c>
      <c r="H16" s="201" t="s">
        <v>573</v>
      </c>
      <c r="I16" s="202" t="s">
        <v>470</v>
      </c>
      <c r="J16" s="26"/>
      <c r="K16" s="26"/>
      <c r="L16" s="26"/>
      <c r="M16" s="26"/>
      <c r="N16" s="26"/>
      <c r="O16" s="26"/>
      <c r="P16" s="26"/>
      <c r="Q16" s="49">
        <v>0</v>
      </c>
      <c r="R16" s="45">
        <v>0</v>
      </c>
      <c r="S16" s="49">
        <f>Q16-R16</f>
        <v>0</v>
      </c>
    </row>
    <row r="17" spans="1:22" ht="12.75">
      <c r="A17" s="26"/>
      <c r="B17" s="214" t="s">
        <v>430</v>
      </c>
      <c r="C17" s="214"/>
      <c r="D17" s="29"/>
      <c r="E17" s="29"/>
      <c r="F17" s="200" t="s">
        <v>621</v>
      </c>
      <c r="G17" s="201" t="s">
        <v>471</v>
      </c>
      <c r="H17" s="201" t="s">
        <v>573</v>
      </c>
      <c r="I17" s="202" t="s">
        <v>470</v>
      </c>
      <c r="J17" s="26"/>
      <c r="K17" s="26"/>
      <c r="L17" s="26"/>
      <c r="M17" s="26"/>
      <c r="N17" s="26"/>
      <c r="O17" s="26"/>
      <c r="P17" s="26"/>
      <c r="Q17" s="49">
        <v>388000</v>
      </c>
      <c r="R17" s="45">
        <v>51811</v>
      </c>
      <c r="S17" s="49">
        <f>Q17-R17</f>
        <v>336189</v>
      </c>
      <c r="V17" s="56"/>
    </row>
    <row r="18" spans="1:19" ht="12.75">
      <c r="A18" s="26"/>
      <c r="B18" s="61" t="s">
        <v>673</v>
      </c>
      <c r="C18" s="61"/>
      <c r="D18" s="29"/>
      <c r="E18" s="29"/>
      <c r="F18" s="200" t="s">
        <v>674</v>
      </c>
      <c r="G18" s="201" t="s">
        <v>471</v>
      </c>
      <c r="H18" s="201" t="s">
        <v>573</v>
      </c>
      <c r="I18" s="202" t="s">
        <v>470</v>
      </c>
      <c r="J18" s="26"/>
      <c r="K18" s="26"/>
      <c r="L18" s="26"/>
      <c r="M18" s="26"/>
      <c r="N18" s="26"/>
      <c r="O18" s="26"/>
      <c r="P18" s="26"/>
      <c r="Q18" s="49">
        <f>Q19+Q20+Q21+Q22+Q23</f>
        <v>751900</v>
      </c>
      <c r="R18" s="45">
        <f>R19+R20+R21+R22+R23</f>
        <v>74193.72</v>
      </c>
      <c r="S18" s="49">
        <f>S19+S20+S21+S22+S23</f>
        <v>677706.28</v>
      </c>
    </row>
    <row r="19" spans="1:19" ht="12.75">
      <c r="A19" s="26"/>
      <c r="B19" s="214" t="s">
        <v>432</v>
      </c>
      <c r="C19" s="214"/>
      <c r="D19" s="29"/>
      <c r="E19" s="29"/>
      <c r="F19" s="200" t="s">
        <v>623</v>
      </c>
      <c r="G19" s="201" t="s">
        <v>471</v>
      </c>
      <c r="H19" s="201" t="s">
        <v>573</v>
      </c>
      <c r="I19" s="202" t="s">
        <v>470</v>
      </c>
      <c r="J19" s="26"/>
      <c r="K19" s="26"/>
      <c r="L19" s="26"/>
      <c r="M19" s="26"/>
      <c r="N19" s="26"/>
      <c r="O19" s="26"/>
      <c r="P19" s="26"/>
      <c r="Q19" s="49">
        <v>57600</v>
      </c>
      <c r="R19" s="45">
        <v>12982.41</v>
      </c>
      <c r="S19" s="49">
        <f aca="true" t="shared" si="1" ref="S19:S24">Q19-R19</f>
        <v>44617.59</v>
      </c>
    </row>
    <row r="20" spans="1:19" ht="12.75">
      <c r="A20" s="26"/>
      <c r="B20" s="209" t="s">
        <v>433</v>
      </c>
      <c r="C20" s="210"/>
      <c r="D20" s="29"/>
      <c r="E20" s="29"/>
      <c r="F20" s="200" t="s">
        <v>622</v>
      </c>
      <c r="G20" s="201" t="s">
        <v>471</v>
      </c>
      <c r="H20" s="201" t="s">
        <v>573</v>
      </c>
      <c r="I20" s="202" t="s">
        <v>470</v>
      </c>
      <c r="J20" s="26"/>
      <c r="K20" s="26"/>
      <c r="L20" s="26"/>
      <c r="M20" s="26"/>
      <c r="N20" s="26"/>
      <c r="O20" s="26"/>
      <c r="P20" s="26"/>
      <c r="Q20" s="49">
        <v>0</v>
      </c>
      <c r="R20" s="45">
        <v>0</v>
      </c>
      <c r="S20" s="49">
        <f t="shared" si="1"/>
        <v>0</v>
      </c>
    </row>
    <row r="21" spans="1:19" ht="12.75">
      <c r="A21" s="26"/>
      <c r="B21" s="214" t="s">
        <v>455</v>
      </c>
      <c r="C21" s="214"/>
      <c r="D21" s="29"/>
      <c r="E21" s="29"/>
      <c r="F21" s="200" t="s">
        <v>637</v>
      </c>
      <c r="G21" s="201" t="s">
        <v>471</v>
      </c>
      <c r="H21" s="201" t="s">
        <v>573</v>
      </c>
      <c r="I21" s="202" t="s">
        <v>470</v>
      </c>
      <c r="J21" s="26"/>
      <c r="K21" s="26"/>
      <c r="L21" s="26"/>
      <c r="M21" s="26"/>
      <c r="N21" s="26"/>
      <c r="O21" s="26"/>
      <c r="P21" s="26"/>
      <c r="Q21" s="49">
        <v>226900</v>
      </c>
      <c r="R21" s="45">
        <v>4221.31</v>
      </c>
      <c r="S21" s="49">
        <f t="shared" si="1"/>
        <v>222678.69</v>
      </c>
    </row>
    <row r="22" spans="1:19" ht="29.25" customHeight="1">
      <c r="A22" s="26"/>
      <c r="B22" s="214" t="s">
        <v>806</v>
      </c>
      <c r="C22" s="214"/>
      <c r="D22" s="29"/>
      <c r="E22" s="29"/>
      <c r="F22" s="200" t="s">
        <v>638</v>
      </c>
      <c r="G22" s="201" t="s">
        <v>471</v>
      </c>
      <c r="H22" s="201" t="s">
        <v>573</v>
      </c>
      <c r="I22" s="202" t="s">
        <v>470</v>
      </c>
      <c r="J22" s="26"/>
      <c r="K22" s="26"/>
      <c r="L22" s="26"/>
      <c r="M22" s="26"/>
      <c r="N22" s="26"/>
      <c r="O22" s="26"/>
      <c r="P22" s="26"/>
      <c r="Q22" s="49">
        <v>66900</v>
      </c>
      <c r="R22" s="45">
        <v>7990</v>
      </c>
      <c r="S22" s="49">
        <f t="shared" si="1"/>
        <v>58910</v>
      </c>
    </row>
    <row r="23" spans="1:19" ht="12.75">
      <c r="A23" s="26"/>
      <c r="B23" s="214" t="s">
        <v>434</v>
      </c>
      <c r="C23" s="214"/>
      <c r="D23" s="29"/>
      <c r="E23" s="29"/>
      <c r="F23" s="200" t="s">
        <v>639</v>
      </c>
      <c r="G23" s="201" t="s">
        <v>471</v>
      </c>
      <c r="H23" s="201" t="s">
        <v>573</v>
      </c>
      <c r="I23" s="202" t="s">
        <v>470</v>
      </c>
      <c r="J23" s="26"/>
      <c r="K23" s="26"/>
      <c r="L23" s="26"/>
      <c r="M23" s="26"/>
      <c r="N23" s="26"/>
      <c r="O23" s="26"/>
      <c r="P23" s="26"/>
      <c r="Q23" s="49">
        <v>400500</v>
      </c>
      <c r="R23" s="45">
        <v>49000</v>
      </c>
      <c r="S23" s="49">
        <f t="shared" si="1"/>
        <v>351500</v>
      </c>
    </row>
    <row r="24" spans="1:19" ht="15.75" customHeight="1">
      <c r="A24" s="26"/>
      <c r="B24" s="214" t="s">
        <v>435</v>
      </c>
      <c r="C24" s="214"/>
      <c r="D24" s="29"/>
      <c r="E24" s="29"/>
      <c r="F24" s="200" t="s">
        <v>640</v>
      </c>
      <c r="G24" s="201" t="s">
        <v>471</v>
      </c>
      <c r="H24" s="201" t="s">
        <v>573</v>
      </c>
      <c r="I24" s="202" t="s">
        <v>470</v>
      </c>
      <c r="J24" s="26"/>
      <c r="K24" s="26"/>
      <c r="L24" s="26"/>
      <c r="M24" s="26"/>
      <c r="N24" s="26"/>
      <c r="O24" s="26"/>
      <c r="P24" s="26"/>
      <c r="Q24" s="49">
        <v>0</v>
      </c>
      <c r="R24" s="45">
        <v>0</v>
      </c>
      <c r="S24" s="49">
        <f t="shared" si="1"/>
        <v>0</v>
      </c>
    </row>
    <row r="25" spans="1:19" s="32" customFormat="1" ht="35.25" customHeight="1">
      <c r="A25" s="23"/>
      <c r="B25" s="27" t="s">
        <v>599</v>
      </c>
      <c r="C25" s="23"/>
      <c r="D25" s="24" t="s">
        <v>486</v>
      </c>
      <c r="E25" s="24"/>
      <c r="F25" s="203" t="s">
        <v>598</v>
      </c>
      <c r="G25" s="204" t="s">
        <v>471</v>
      </c>
      <c r="H25" s="204" t="s">
        <v>573</v>
      </c>
      <c r="I25" s="205" t="s">
        <v>470</v>
      </c>
      <c r="J25" s="23"/>
      <c r="K25" s="23"/>
      <c r="L25" s="23"/>
      <c r="M25" s="23"/>
      <c r="N25" s="23"/>
      <c r="O25" s="23"/>
      <c r="P25" s="23"/>
      <c r="Q25" s="36">
        <f aca="true" t="shared" si="2" ref="Q25:S27">Q26</f>
        <v>560200</v>
      </c>
      <c r="R25" s="46">
        <f t="shared" si="2"/>
        <v>100493.72</v>
      </c>
      <c r="S25" s="36">
        <f t="shared" si="2"/>
        <v>459706.28</v>
      </c>
    </row>
    <row r="26" spans="1:19" ht="28.5" customHeight="1">
      <c r="A26" s="26"/>
      <c r="B26" s="25" t="s">
        <v>462</v>
      </c>
      <c r="C26" s="26"/>
      <c r="D26" s="29" t="s">
        <v>486</v>
      </c>
      <c r="E26" s="29"/>
      <c r="F26" s="200" t="s">
        <v>597</v>
      </c>
      <c r="G26" s="201" t="s">
        <v>471</v>
      </c>
      <c r="H26" s="201" t="s">
        <v>573</v>
      </c>
      <c r="I26" s="202" t="s">
        <v>470</v>
      </c>
      <c r="J26" s="26"/>
      <c r="K26" s="26"/>
      <c r="L26" s="26"/>
      <c r="M26" s="26"/>
      <c r="N26" s="26"/>
      <c r="O26" s="26"/>
      <c r="P26" s="26"/>
      <c r="Q26" s="49">
        <f t="shared" si="2"/>
        <v>560200</v>
      </c>
      <c r="R26" s="45">
        <f t="shared" si="2"/>
        <v>100493.72</v>
      </c>
      <c r="S26" s="49">
        <f t="shared" si="2"/>
        <v>459706.28</v>
      </c>
    </row>
    <row r="27" spans="1:19" ht="14.25" customHeight="1">
      <c r="A27" s="26"/>
      <c r="B27" s="60" t="s">
        <v>669</v>
      </c>
      <c r="C27" s="57"/>
      <c r="D27" s="29"/>
      <c r="E27" s="29"/>
      <c r="F27" s="200" t="s">
        <v>676</v>
      </c>
      <c r="G27" s="201"/>
      <c r="H27" s="201"/>
      <c r="I27" s="202"/>
      <c r="J27" s="26"/>
      <c r="K27" s="26"/>
      <c r="L27" s="26"/>
      <c r="M27" s="26"/>
      <c r="N27" s="26"/>
      <c r="O27" s="26"/>
      <c r="P27" s="26"/>
      <c r="Q27" s="49">
        <f t="shared" si="2"/>
        <v>560200</v>
      </c>
      <c r="R27" s="45">
        <f t="shared" si="2"/>
        <v>100493.72</v>
      </c>
      <c r="S27" s="49">
        <f t="shared" si="2"/>
        <v>459706.28</v>
      </c>
    </row>
    <row r="28" spans="1:19" ht="23.25" customHeight="1">
      <c r="A28" s="26"/>
      <c r="B28" s="60" t="s">
        <v>671</v>
      </c>
      <c r="C28" s="57"/>
      <c r="D28" s="29"/>
      <c r="E28" s="29"/>
      <c r="F28" s="200" t="s">
        <v>677</v>
      </c>
      <c r="G28" s="201"/>
      <c r="H28" s="201"/>
      <c r="I28" s="202"/>
      <c r="J28" s="26"/>
      <c r="K28" s="26"/>
      <c r="L28" s="26"/>
      <c r="M28" s="26"/>
      <c r="N28" s="26"/>
      <c r="O28" s="26"/>
      <c r="P28" s="26"/>
      <c r="Q28" s="49">
        <f>Q29+Q30</f>
        <v>560200</v>
      </c>
      <c r="R28" s="45">
        <f>R29+R30</f>
        <v>100493.72</v>
      </c>
      <c r="S28" s="49">
        <f>Q28-R28</f>
        <v>459706.28</v>
      </c>
    </row>
    <row r="29" spans="1:19" ht="14.25" customHeight="1">
      <c r="A29" s="26"/>
      <c r="B29" s="214" t="s">
        <v>429</v>
      </c>
      <c r="C29" s="214"/>
      <c r="D29" s="29"/>
      <c r="E29" s="29"/>
      <c r="F29" s="200" t="s">
        <v>624</v>
      </c>
      <c r="G29" s="201" t="s">
        <v>471</v>
      </c>
      <c r="H29" s="201" t="s">
        <v>573</v>
      </c>
      <c r="I29" s="202" t="s">
        <v>470</v>
      </c>
      <c r="J29" s="26"/>
      <c r="K29" s="26"/>
      <c r="L29" s="26"/>
      <c r="M29" s="26"/>
      <c r="N29" s="26"/>
      <c r="O29" s="26"/>
      <c r="P29" s="26"/>
      <c r="Q29" s="49">
        <v>430200</v>
      </c>
      <c r="R29" s="45">
        <v>81397.72</v>
      </c>
      <c r="S29" s="49">
        <f>Q29-R29</f>
        <v>348802.28</v>
      </c>
    </row>
    <row r="30" spans="1:19" ht="12.75">
      <c r="A30" s="26"/>
      <c r="B30" s="214" t="s">
        <v>430</v>
      </c>
      <c r="C30" s="214"/>
      <c r="D30" s="29"/>
      <c r="E30" s="29"/>
      <c r="F30" s="200" t="s">
        <v>625</v>
      </c>
      <c r="G30" s="201" t="s">
        <v>471</v>
      </c>
      <c r="H30" s="201" t="s">
        <v>573</v>
      </c>
      <c r="I30" s="202" t="s">
        <v>470</v>
      </c>
      <c r="J30" s="26"/>
      <c r="K30" s="26"/>
      <c r="L30" s="26"/>
      <c r="M30" s="26"/>
      <c r="N30" s="26"/>
      <c r="O30" s="26"/>
      <c r="P30" s="26"/>
      <c r="Q30" s="49">
        <v>130000</v>
      </c>
      <c r="R30" s="45">
        <v>19096</v>
      </c>
      <c r="S30" s="49">
        <f>Q30-R30</f>
        <v>110904</v>
      </c>
    </row>
    <row r="31" spans="1:19" ht="15" customHeight="1">
      <c r="A31" s="23"/>
      <c r="B31" s="27" t="s">
        <v>445</v>
      </c>
      <c r="C31" s="23"/>
      <c r="D31" s="24"/>
      <c r="E31" s="24"/>
      <c r="F31" s="203" t="s">
        <v>596</v>
      </c>
      <c r="G31" s="204" t="s">
        <v>471</v>
      </c>
      <c r="H31" s="204" t="s">
        <v>573</v>
      </c>
      <c r="I31" s="205" t="s">
        <v>470</v>
      </c>
      <c r="J31" s="23"/>
      <c r="K31" s="23"/>
      <c r="L31" s="23"/>
      <c r="M31" s="23"/>
      <c r="N31" s="23"/>
      <c r="O31" s="23"/>
      <c r="P31" s="23"/>
      <c r="Q31" s="36">
        <f aca="true" t="shared" si="3" ref="Q31:S35">Q32</f>
        <v>1000</v>
      </c>
      <c r="R31" s="46">
        <f t="shared" si="3"/>
        <v>250</v>
      </c>
      <c r="S31" s="36">
        <f t="shared" si="3"/>
        <v>750</v>
      </c>
    </row>
    <row r="32" spans="1:19" ht="83.25" customHeight="1">
      <c r="A32" s="26"/>
      <c r="B32" s="27" t="s">
        <v>498</v>
      </c>
      <c r="C32" s="26"/>
      <c r="D32" s="29"/>
      <c r="E32" s="29"/>
      <c r="F32" s="203" t="s">
        <v>595</v>
      </c>
      <c r="G32" s="204" t="s">
        <v>471</v>
      </c>
      <c r="H32" s="204" t="s">
        <v>573</v>
      </c>
      <c r="I32" s="205" t="s">
        <v>470</v>
      </c>
      <c r="J32" s="23"/>
      <c r="K32" s="23"/>
      <c r="L32" s="23"/>
      <c r="M32" s="23"/>
      <c r="N32" s="23"/>
      <c r="O32" s="23"/>
      <c r="P32" s="23"/>
      <c r="Q32" s="36">
        <f t="shared" si="3"/>
        <v>1000</v>
      </c>
      <c r="R32" s="46">
        <f t="shared" si="3"/>
        <v>250</v>
      </c>
      <c r="S32" s="36">
        <f t="shared" si="3"/>
        <v>750</v>
      </c>
    </row>
    <row r="33" spans="1:19" ht="12.75">
      <c r="A33" s="26"/>
      <c r="B33" s="25" t="s">
        <v>496</v>
      </c>
      <c r="C33" s="26"/>
      <c r="D33" s="29"/>
      <c r="E33" s="29"/>
      <c r="F33" s="200" t="s">
        <v>594</v>
      </c>
      <c r="G33" s="201" t="s">
        <v>471</v>
      </c>
      <c r="H33" s="201" t="s">
        <v>573</v>
      </c>
      <c r="I33" s="202" t="s">
        <v>470</v>
      </c>
      <c r="J33" s="26"/>
      <c r="K33" s="26"/>
      <c r="L33" s="26"/>
      <c r="M33" s="26"/>
      <c r="N33" s="26"/>
      <c r="O33" s="26"/>
      <c r="P33" s="26"/>
      <c r="Q33" s="49">
        <f t="shared" si="3"/>
        <v>1000</v>
      </c>
      <c r="R33" s="45">
        <f t="shared" si="3"/>
        <v>250</v>
      </c>
      <c r="S33" s="49">
        <f t="shared" si="3"/>
        <v>750</v>
      </c>
    </row>
    <row r="34" spans="1:19" ht="14.25" customHeight="1">
      <c r="A34" s="26"/>
      <c r="B34" s="60" t="s">
        <v>669</v>
      </c>
      <c r="C34" s="57"/>
      <c r="D34" s="29"/>
      <c r="E34" s="29"/>
      <c r="F34" s="200" t="s">
        <v>678</v>
      </c>
      <c r="G34" s="201"/>
      <c r="H34" s="201"/>
      <c r="I34" s="202"/>
      <c r="J34" s="26"/>
      <c r="K34" s="26"/>
      <c r="L34" s="26"/>
      <c r="M34" s="26"/>
      <c r="N34" s="26"/>
      <c r="O34" s="26"/>
      <c r="P34" s="26"/>
      <c r="Q34" s="49">
        <f t="shared" si="3"/>
        <v>1000</v>
      </c>
      <c r="R34" s="45">
        <f t="shared" si="3"/>
        <v>250</v>
      </c>
      <c r="S34" s="49">
        <f t="shared" si="3"/>
        <v>750</v>
      </c>
    </row>
    <row r="35" spans="1:19" ht="15" customHeight="1">
      <c r="A35" s="26"/>
      <c r="B35" s="60" t="s">
        <v>679</v>
      </c>
      <c r="C35" s="57"/>
      <c r="D35" s="29"/>
      <c r="E35" s="29"/>
      <c r="F35" s="200" t="s">
        <v>714</v>
      </c>
      <c r="G35" s="201"/>
      <c r="H35" s="201"/>
      <c r="I35" s="202"/>
      <c r="J35" s="26"/>
      <c r="K35" s="26"/>
      <c r="L35" s="26"/>
      <c r="M35" s="26"/>
      <c r="N35" s="26"/>
      <c r="O35" s="26"/>
      <c r="P35" s="26"/>
      <c r="Q35" s="49">
        <f t="shared" si="3"/>
        <v>1000</v>
      </c>
      <c r="R35" s="45">
        <f t="shared" si="3"/>
        <v>250</v>
      </c>
      <c r="S35" s="49">
        <f t="shared" si="3"/>
        <v>750</v>
      </c>
    </row>
    <row r="36" spans="1:19" ht="23.25" customHeight="1">
      <c r="A36" s="26"/>
      <c r="B36" s="25" t="s">
        <v>626</v>
      </c>
      <c r="C36" s="26"/>
      <c r="D36" s="29"/>
      <c r="E36" s="29"/>
      <c r="F36" s="200" t="s">
        <v>636</v>
      </c>
      <c r="G36" s="201" t="s">
        <v>471</v>
      </c>
      <c r="H36" s="201" t="s">
        <v>573</v>
      </c>
      <c r="I36" s="202" t="s">
        <v>470</v>
      </c>
      <c r="J36" s="26"/>
      <c r="K36" s="26"/>
      <c r="L36" s="26"/>
      <c r="M36" s="26"/>
      <c r="N36" s="26"/>
      <c r="O36" s="26"/>
      <c r="P36" s="26"/>
      <c r="Q36" s="49">
        <v>1000</v>
      </c>
      <c r="R36" s="45">
        <v>250</v>
      </c>
      <c r="S36" s="49">
        <f>Q36-R36</f>
        <v>750</v>
      </c>
    </row>
    <row r="37" spans="1:19" ht="56.25">
      <c r="A37" s="26"/>
      <c r="B37" s="37" t="s">
        <v>593</v>
      </c>
      <c r="C37" s="23"/>
      <c r="D37" s="24"/>
      <c r="E37" s="24"/>
      <c r="F37" s="203" t="s">
        <v>592</v>
      </c>
      <c r="G37" s="204" t="s">
        <v>471</v>
      </c>
      <c r="H37" s="204" t="s">
        <v>470</v>
      </c>
      <c r="I37" s="205" t="s">
        <v>470</v>
      </c>
      <c r="J37" s="23"/>
      <c r="K37" s="23"/>
      <c r="L37" s="23"/>
      <c r="M37" s="23"/>
      <c r="N37" s="23"/>
      <c r="O37" s="23"/>
      <c r="P37" s="23"/>
      <c r="Q37" s="36">
        <f aca="true" t="shared" si="4" ref="Q37:S42">Q38</f>
        <v>49600</v>
      </c>
      <c r="R37" s="46">
        <f t="shared" si="4"/>
        <v>12400</v>
      </c>
      <c r="S37" s="36">
        <f t="shared" si="4"/>
        <v>37200</v>
      </c>
    </row>
    <row r="38" spans="1:19" ht="12.75">
      <c r="A38" s="26"/>
      <c r="B38" s="27" t="s">
        <v>445</v>
      </c>
      <c r="C38" s="26"/>
      <c r="D38" s="29"/>
      <c r="E38" s="29"/>
      <c r="F38" s="203" t="s">
        <v>591</v>
      </c>
      <c r="G38" s="204" t="s">
        <v>471</v>
      </c>
      <c r="H38" s="204" t="s">
        <v>573</v>
      </c>
      <c r="I38" s="205" t="s">
        <v>470</v>
      </c>
      <c r="J38" s="23"/>
      <c r="K38" s="23"/>
      <c r="L38" s="23"/>
      <c r="M38" s="23"/>
      <c r="N38" s="23"/>
      <c r="O38" s="23"/>
      <c r="P38" s="23"/>
      <c r="Q38" s="36">
        <f t="shared" si="4"/>
        <v>49600</v>
      </c>
      <c r="R38" s="46">
        <f t="shared" si="4"/>
        <v>12400</v>
      </c>
      <c r="S38" s="36">
        <f t="shared" si="4"/>
        <v>37200</v>
      </c>
    </row>
    <row r="39" spans="1:19" ht="86.25" customHeight="1">
      <c r="A39" s="26"/>
      <c r="B39" s="27" t="s">
        <v>498</v>
      </c>
      <c r="C39" s="26"/>
      <c r="D39" s="29"/>
      <c r="E39" s="29"/>
      <c r="F39" s="203" t="s">
        <v>590</v>
      </c>
      <c r="G39" s="204" t="s">
        <v>471</v>
      </c>
      <c r="H39" s="204" t="s">
        <v>573</v>
      </c>
      <c r="I39" s="205" t="s">
        <v>470</v>
      </c>
      <c r="J39" s="23"/>
      <c r="K39" s="23"/>
      <c r="L39" s="23"/>
      <c r="M39" s="23"/>
      <c r="N39" s="23"/>
      <c r="O39" s="23"/>
      <c r="P39" s="23"/>
      <c r="Q39" s="36">
        <f t="shared" si="4"/>
        <v>49600</v>
      </c>
      <c r="R39" s="46">
        <f t="shared" si="4"/>
        <v>12400</v>
      </c>
      <c r="S39" s="36">
        <f t="shared" si="4"/>
        <v>37200</v>
      </c>
    </row>
    <row r="40" spans="1:19" ht="15.75" customHeight="1">
      <c r="A40" s="26"/>
      <c r="B40" s="25" t="s">
        <v>496</v>
      </c>
      <c r="C40" s="26"/>
      <c r="D40" s="29"/>
      <c r="E40" s="29"/>
      <c r="F40" s="200" t="s">
        <v>589</v>
      </c>
      <c r="G40" s="201" t="s">
        <v>471</v>
      </c>
      <c r="H40" s="201" t="s">
        <v>573</v>
      </c>
      <c r="I40" s="202" t="s">
        <v>470</v>
      </c>
      <c r="J40" s="26"/>
      <c r="K40" s="26"/>
      <c r="L40" s="26"/>
      <c r="M40" s="26"/>
      <c r="N40" s="26"/>
      <c r="O40" s="26"/>
      <c r="P40" s="26"/>
      <c r="Q40" s="49">
        <f t="shared" si="4"/>
        <v>49600</v>
      </c>
      <c r="R40" s="45">
        <f t="shared" si="4"/>
        <v>12400</v>
      </c>
      <c r="S40" s="49">
        <f t="shared" si="4"/>
        <v>37200</v>
      </c>
    </row>
    <row r="41" spans="1:19" ht="13.5" customHeight="1">
      <c r="A41" s="26"/>
      <c r="B41" s="60" t="s">
        <v>669</v>
      </c>
      <c r="C41" s="57"/>
      <c r="D41" s="29"/>
      <c r="E41" s="29"/>
      <c r="F41" s="200" t="s">
        <v>680</v>
      </c>
      <c r="G41" s="201"/>
      <c r="H41" s="201"/>
      <c r="I41" s="202"/>
      <c r="J41" s="26"/>
      <c r="K41" s="26"/>
      <c r="L41" s="26"/>
      <c r="M41" s="26"/>
      <c r="N41" s="26"/>
      <c r="O41" s="26"/>
      <c r="P41" s="26"/>
      <c r="Q41" s="49">
        <f t="shared" si="4"/>
        <v>49600</v>
      </c>
      <c r="R41" s="45">
        <f t="shared" si="4"/>
        <v>12400</v>
      </c>
      <c r="S41" s="49">
        <f t="shared" si="4"/>
        <v>37200</v>
      </c>
    </row>
    <row r="42" spans="1:19" ht="14.25" customHeight="1">
      <c r="A42" s="26"/>
      <c r="B42" s="60" t="s">
        <v>679</v>
      </c>
      <c r="C42" s="57"/>
      <c r="D42" s="29"/>
      <c r="E42" s="29"/>
      <c r="F42" s="200" t="s">
        <v>730</v>
      </c>
      <c r="G42" s="201"/>
      <c r="H42" s="201"/>
      <c r="I42" s="202"/>
      <c r="J42" s="26"/>
      <c r="K42" s="26"/>
      <c r="L42" s="26"/>
      <c r="M42" s="26"/>
      <c r="N42" s="26"/>
      <c r="O42" s="26"/>
      <c r="P42" s="26"/>
      <c r="Q42" s="49">
        <f t="shared" si="4"/>
        <v>49600</v>
      </c>
      <c r="R42" s="45">
        <f t="shared" si="4"/>
        <v>12400</v>
      </c>
      <c r="S42" s="49">
        <f t="shared" si="4"/>
        <v>37200</v>
      </c>
    </row>
    <row r="43" spans="1:19" ht="22.5">
      <c r="A43" s="26"/>
      <c r="B43" s="25" t="s">
        <v>626</v>
      </c>
      <c r="C43" s="26"/>
      <c r="D43" s="29"/>
      <c r="E43" s="29"/>
      <c r="F43" s="200" t="s">
        <v>641</v>
      </c>
      <c r="G43" s="201" t="s">
        <v>471</v>
      </c>
      <c r="H43" s="201" t="s">
        <v>573</v>
      </c>
      <c r="I43" s="202" t="s">
        <v>470</v>
      </c>
      <c r="J43" s="26"/>
      <c r="K43" s="26"/>
      <c r="L43" s="26"/>
      <c r="M43" s="26"/>
      <c r="N43" s="26"/>
      <c r="O43" s="26"/>
      <c r="P43" s="26"/>
      <c r="Q43" s="49">
        <v>49600</v>
      </c>
      <c r="R43" s="45">
        <v>12400</v>
      </c>
      <c r="S43" s="49">
        <f>Q43-R43</f>
        <v>37200</v>
      </c>
    </row>
    <row r="44" spans="1:19" ht="12.75">
      <c r="A44" s="23"/>
      <c r="B44" s="27" t="s">
        <v>587</v>
      </c>
      <c r="C44" s="23"/>
      <c r="D44" s="24" t="s">
        <v>486</v>
      </c>
      <c r="E44" s="24"/>
      <c r="F44" s="203" t="s">
        <v>588</v>
      </c>
      <c r="G44" s="204" t="s">
        <v>577</v>
      </c>
      <c r="H44" s="204" t="s">
        <v>470</v>
      </c>
      <c r="I44" s="205" t="s">
        <v>470</v>
      </c>
      <c r="J44" s="23"/>
      <c r="K44" s="23"/>
      <c r="L44" s="23"/>
      <c r="M44" s="23"/>
      <c r="N44" s="23"/>
      <c r="O44" s="23"/>
      <c r="P44" s="23"/>
      <c r="Q44" s="36">
        <f aca="true" t="shared" si="5" ref="Q44:S48">Q45</f>
        <v>114200</v>
      </c>
      <c r="R44" s="46">
        <f t="shared" si="5"/>
        <v>0</v>
      </c>
      <c r="S44" s="36">
        <f t="shared" si="5"/>
        <v>114200</v>
      </c>
    </row>
    <row r="45" spans="1:19" ht="12.75">
      <c r="A45" s="23"/>
      <c r="B45" s="27" t="s">
        <v>587</v>
      </c>
      <c r="C45" s="23"/>
      <c r="D45" s="24" t="s">
        <v>486</v>
      </c>
      <c r="E45" s="24"/>
      <c r="F45" s="203" t="s">
        <v>586</v>
      </c>
      <c r="G45" s="204" t="s">
        <v>577</v>
      </c>
      <c r="H45" s="204" t="s">
        <v>470</v>
      </c>
      <c r="I45" s="205" t="s">
        <v>470</v>
      </c>
      <c r="J45" s="23"/>
      <c r="K45" s="23"/>
      <c r="L45" s="23"/>
      <c r="M45" s="23"/>
      <c r="N45" s="23"/>
      <c r="O45" s="23"/>
      <c r="P45" s="23"/>
      <c r="Q45" s="36">
        <f t="shared" si="5"/>
        <v>114200</v>
      </c>
      <c r="R45" s="46">
        <f t="shared" si="5"/>
        <v>0</v>
      </c>
      <c r="S45" s="36">
        <f t="shared" si="5"/>
        <v>114200</v>
      </c>
    </row>
    <row r="46" spans="1:19" ht="24.75" customHeight="1">
      <c r="A46" s="23"/>
      <c r="B46" s="27" t="s">
        <v>585</v>
      </c>
      <c r="C46" s="23"/>
      <c r="D46" s="24" t="s">
        <v>486</v>
      </c>
      <c r="E46" s="24"/>
      <c r="F46" s="203" t="s">
        <v>584</v>
      </c>
      <c r="G46" s="204" t="s">
        <v>577</v>
      </c>
      <c r="H46" s="204" t="s">
        <v>470</v>
      </c>
      <c r="I46" s="205" t="s">
        <v>470</v>
      </c>
      <c r="J46" s="23"/>
      <c r="K46" s="23"/>
      <c r="L46" s="23"/>
      <c r="M46" s="23"/>
      <c r="N46" s="23"/>
      <c r="O46" s="23"/>
      <c r="P46" s="23"/>
      <c r="Q46" s="36">
        <f t="shared" si="5"/>
        <v>114200</v>
      </c>
      <c r="R46" s="46">
        <f t="shared" si="5"/>
        <v>0</v>
      </c>
      <c r="S46" s="36">
        <f t="shared" si="5"/>
        <v>114200</v>
      </c>
    </row>
    <row r="47" spans="1:19" ht="22.5">
      <c r="A47" s="26"/>
      <c r="B47" s="25" t="s">
        <v>585</v>
      </c>
      <c r="C47" s="26"/>
      <c r="D47" s="29" t="s">
        <v>486</v>
      </c>
      <c r="E47" s="29"/>
      <c r="F47" s="200" t="s">
        <v>710</v>
      </c>
      <c r="G47" s="201" t="s">
        <v>577</v>
      </c>
      <c r="H47" s="201" t="s">
        <v>470</v>
      </c>
      <c r="I47" s="202" t="s">
        <v>470</v>
      </c>
      <c r="J47" s="26"/>
      <c r="K47" s="26"/>
      <c r="L47" s="26"/>
      <c r="M47" s="26"/>
      <c r="N47" s="26"/>
      <c r="O47" s="26"/>
      <c r="P47" s="26"/>
      <c r="Q47" s="49">
        <f t="shared" si="5"/>
        <v>114200</v>
      </c>
      <c r="R47" s="45">
        <f t="shared" si="5"/>
        <v>0</v>
      </c>
      <c r="S47" s="49">
        <f t="shared" si="5"/>
        <v>114200</v>
      </c>
    </row>
    <row r="48" spans="1:19" ht="12.75">
      <c r="A48" s="26"/>
      <c r="B48" s="60" t="s">
        <v>669</v>
      </c>
      <c r="C48" s="57"/>
      <c r="D48" s="29"/>
      <c r="E48" s="29"/>
      <c r="F48" s="200" t="s">
        <v>681</v>
      </c>
      <c r="G48" s="201"/>
      <c r="H48" s="201"/>
      <c r="I48" s="202"/>
      <c r="J48" s="26"/>
      <c r="K48" s="26"/>
      <c r="L48" s="26"/>
      <c r="M48" s="26"/>
      <c r="N48" s="26"/>
      <c r="O48" s="26"/>
      <c r="P48" s="26"/>
      <c r="Q48" s="49">
        <f t="shared" si="5"/>
        <v>114200</v>
      </c>
      <c r="R48" s="45">
        <f t="shared" si="5"/>
        <v>0</v>
      </c>
      <c r="S48" s="49">
        <f t="shared" si="5"/>
        <v>114200</v>
      </c>
    </row>
    <row r="49" spans="1:19" ht="15" customHeight="1">
      <c r="A49" s="26"/>
      <c r="B49" s="25" t="s">
        <v>435</v>
      </c>
      <c r="C49" s="26"/>
      <c r="D49" s="29" t="s">
        <v>486</v>
      </c>
      <c r="E49" s="29"/>
      <c r="F49" s="200" t="s">
        <v>711</v>
      </c>
      <c r="G49" s="201" t="s">
        <v>627</v>
      </c>
      <c r="H49" s="201" t="s">
        <v>470</v>
      </c>
      <c r="I49" s="202" t="s">
        <v>470</v>
      </c>
      <c r="J49" s="26"/>
      <c r="K49" s="26"/>
      <c r="L49" s="26"/>
      <c r="M49" s="26"/>
      <c r="N49" s="26"/>
      <c r="O49" s="26"/>
      <c r="P49" s="26"/>
      <c r="Q49" s="49">
        <v>114200</v>
      </c>
      <c r="R49" s="45">
        <v>0</v>
      </c>
      <c r="S49" s="49">
        <f>Q49-R49</f>
        <v>114200</v>
      </c>
    </row>
    <row r="50" spans="1:19" ht="24.75" customHeight="1">
      <c r="A50" s="23"/>
      <c r="B50" s="37" t="s">
        <v>583</v>
      </c>
      <c r="C50" s="23"/>
      <c r="D50" s="24"/>
      <c r="E50" s="24"/>
      <c r="F50" s="203" t="s">
        <v>582</v>
      </c>
      <c r="G50" s="204" t="s">
        <v>577</v>
      </c>
      <c r="H50" s="204" t="s">
        <v>470</v>
      </c>
      <c r="I50" s="205" t="s">
        <v>470</v>
      </c>
      <c r="J50" s="23"/>
      <c r="K50" s="23"/>
      <c r="L50" s="23"/>
      <c r="M50" s="23"/>
      <c r="N50" s="23"/>
      <c r="O50" s="23"/>
      <c r="P50" s="23"/>
      <c r="Q50" s="36">
        <f>Q52+Q58</f>
        <v>692700</v>
      </c>
      <c r="R50" s="46">
        <f>R52+R58</f>
        <v>144534</v>
      </c>
      <c r="S50" s="36">
        <f>S52+S58</f>
        <v>548166</v>
      </c>
    </row>
    <row r="51" spans="1:19" ht="33.75" customHeight="1">
      <c r="A51" s="23"/>
      <c r="B51" s="37" t="s">
        <v>479</v>
      </c>
      <c r="C51" s="23"/>
      <c r="D51" s="24"/>
      <c r="E51" s="24"/>
      <c r="F51" s="203" t="s">
        <v>581</v>
      </c>
      <c r="G51" s="204" t="s">
        <v>577</v>
      </c>
      <c r="H51" s="204" t="s">
        <v>470</v>
      </c>
      <c r="I51" s="205" t="s">
        <v>470</v>
      </c>
      <c r="J51" s="23"/>
      <c r="K51" s="23"/>
      <c r="L51" s="23"/>
      <c r="M51" s="23"/>
      <c r="N51" s="23"/>
      <c r="O51" s="23"/>
      <c r="P51" s="23"/>
      <c r="Q51" s="36">
        <f aca="true" t="shared" si="6" ref="Q51:S56">Q52</f>
        <v>344000</v>
      </c>
      <c r="R51" s="46">
        <f t="shared" si="6"/>
        <v>57334</v>
      </c>
      <c r="S51" s="36">
        <f t="shared" si="6"/>
        <v>286666</v>
      </c>
    </row>
    <row r="52" spans="1:19" ht="22.5" customHeight="1">
      <c r="A52" s="23"/>
      <c r="B52" s="37" t="s">
        <v>580</v>
      </c>
      <c r="C52" s="23"/>
      <c r="D52" s="24"/>
      <c r="E52" s="24"/>
      <c r="F52" s="203" t="s">
        <v>579</v>
      </c>
      <c r="G52" s="204" t="s">
        <v>577</v>
      </c>
      <c r="H52" s="204" t="s">
        <v>470</v>
      </c>
      <c r="I52" s="205" t="s">
        <v>470</v>
      </c>
      <c r="J52" s="23"/>
      <c r="K52" s="23"/>
      <c r="L52" s="23"/>
      <c r="M52" s="23"/>
      <c r="N52" s="23"/>
      <c r="O52" s="23"/>
      <c r="P52" s="23"/>
      <c r="Q52" s="36">
        <f t="shared" si="6"/>
        <v>344000</v>
      </c>
      <c r="R52" s="46">
        <f t="shared" si="6"/>
        <v>57334</v>
      </c>
      <c r="S52" s="36">
        <f t="shared" si="6"/>
        <v>286666</v>
      </c>
    </row>
    <row r="53" spans="1:19" ht="33.75">
      <c r="A53" s="23"/>
      <c r="B53" s="37" t="s">
        <v>456</v>
      </c>
      <c r="C53" s="23"/>
      <c r="D53" s="24"/>
      <c r="E53" s="24"/>
      <c r="F53" s="203" t="s">
        <v>578</v>
      </c>
      <c r="G53" s="204" t="s">
        <v>577</v>
      </c>
      <c r="H53" s="204" t="s">
        <v>470</v>
      </c>
      <c r="I53" s="205" t="s">
        <v>470</v>
      </c>
      <c r="J53" s="23"/>
      <c r="K53" s="23"/>
      <c r="L53" s="23"/>
      <c r="M53" s="23"/>
      <c r="N53" s="23"/>
      <c r="O53" s="23"/>
      <c r="P53" s="23"/>
      <c r="Q53" s="36">
        <f t="shared" si="6"/>
        <v>344000</v>
      </c>
      <c r="R53" s="46">
        <f t="shared" si="6"/>
        <v>57334</v>
      </c>
      <c r="S53" s="36">
        <f t="shared" si="6"/>
        <v>286666</v>
      </c>
    </row>
    <row r="54" spans="1:19" ht="22.5">
      <c r="A54" s="26"/>
      <c r="B54" s="25" t="s">
        <v>462</v>
      </c>
      <c r="C54" s="26"/>
      <c r="D54" s="29"/>
      <c r="E54" s="29"/>
      <c r="F54" s="200" t="s">
        <v>682</v>
      </c>
      <c r="G54" s="201" t="s">
        <v>577</v>
      </c>
      <c r="H54" s="201" t="s">
        <v>470</v>
      </c>
      <c r="I54" s="202" t="s">
        <v>470</v>
      </c>
      <c r="J54" s="26"/>
      <c r="K54" s="26"/>
      <c r="L54" s="26"/>
      <c r="M54" s="26"/>
      <c r="N54" s="26"/>
      <c r="O54" s="26"/>
      <c r="P54" s="26"/>
      <c r="Q54" s="49">
        <f t="shared" si="6"/>
        <v>344000</v>
      </c>
      <c r="R54" s="45">
        <f t="shared" si="6"/>
        <v>57334</v>
      </c>
      <c r="S54" s="49">
        <f t="shared" si="6"/>
        <v>286666</v>
      </c>
    </row>
    <row r="55" spans="1:19" ht="15.75" customHeight="1">
      <c r="A55" s="26"/>
      <c r="B55" s="60" t="s">
        <v>669</v>
      </c>
      <c r="C55" s="57"/>
      <c r="D55" s="29"/>
      <c r="E55" s="29"/>
      <c r="F55" s="200" t="s">
        <v>712</v>
      </c>
      <c r="G55" s="201"/>
      <c r="H55" s="201"/>
      <c r="I55" s="202"/>
      <c r="J55" s="26"/>
      <c r="K55" s="26"/>
      <c r="L55" s="26"/>
      <c r="M55" s="26"/>
      <c r="N55" s="26"/>
      <c r="O55" s="26"/>
      <c r="P55" s="26"/>
      <c r="Q55" s="49">
        <f t="shared" si="6"/>
        <v>344000</v>
      </c>
      <c r="R55" s="45">
        <f t="shared" si="6"/>
        <v>57334</v>
      </c>
      <c r="S55" s="49">
        <f t="shared" si="6"/>
        <v>286666</v>
      </c>
    </row>
    <row r="56" spans="1:19" s="34" customFormat="1" ht="15.75" customHeight="1">
      <c r="A56" s="26"/>
      <c r="B56" s="61" t="s">
        <v>673</v>
      </c>
      <c r="C56" s="26"/>
      <c r="D56" s="29"/>
      <c r="E56" s="29"/>
      <c r="F56" s="200" t="s">
        <v>713</v>
      </c>
      <c r="G56" s="201"/>
      <c r="H56" s="201"/>
      <c r="I56" s="202"/>
      <c r="J56" s="26"/>
      <c r="K56" s="26"/>
      <c r="L56" s="26"/>
      <c r="M56" s="26"/>
      <c r="N56" s="26"/>
      <c r="O56" s="26"/>
      <c r="P56" s="26"/>
      <c r="Q56" s="49">
        <f t="shared" si="6"/>
        <v>344000</v>
      </c>
      <c r="R56" s="45">
        <f t="shared" si="6"/>
        <v>57334</v>
      </c>
      <c r="S56" s="49">
        <f t="shared" si="6"/>
        <v>286666</v>
      </c>
    </row>
    <row r="57" spans="1:19" s="34" customFormat="1" ht="15" customHeight="1">
      <c r="A57" s="26"/>
      <c r="B57" s="214" t="s">
        <v>434</v>
      </c>
      <c r="C57" s="214"/>
      <c r="D57" s="29"/>
      <c r="E57" s="29"/>
      <c r="F57" s="200" t="s">
        <v>683</v>
      </c>
      <c r="G57" s="201" t="s">
        <v>627</v>
      </c>
      <c r="H57" s="201" t="s">
        <v>470</v>
      </c>
      <c r="I57" s="202" t="s">
        <v>470</v>
      </c>
      <c r="J57" s="26"/>
      <c r="K57" s="26"/>
      <c r="L57" s="26"/>
      <c r="M57" s="26"/>
      <c r="N57" s="26"/>
      <c r="O57" s="26"/>
      <c r="P57" s="26"/>
      <c r="Q57" s="49">
        <v>344000</v>
      </c>
      <c r="R57" s="45">
        <v>57334</v>
      </c>
      <c r="S57" s="49">
        <f>Q57-R57</f>
        <v>286666</v>
      </c>
    </row>
    <row r="58" spans="1:19" s="34" customFormat="1" ht="16.5" customHeight="1">
      <c r="A58" s="26"/>
      <c r="B58" s="27" t="s">
        <v>445</v>
      </c>
      <c r="C58" s="23"/>
      <c r="D58" s="24"/>
      <c r="E58" s="24"/>
      <c r="F58" s="203" t="s">
        <v>576</v>
      </c>
      <c r="G58" s="204" t="s">
        <v>471</v>
      </c>
      <c r="H58" s="204" t="s">
        <v>573</v>
      </c>
      <c r="I58" s="205" t="s">
        <v>470</v>
      </c>
      <c r="J58" s="23"/>
      <c r="K58" s="23"/>
      <c r="L58" s="23"/>
      <c r="M58" s="23"/>
      <c r="N58" s="23"/>
      <c r="O58" s="23"/>
      <c r="P58" s="23"/>
      <c r="Q58" s="36">
        <f aca="true" t="shared" si="7" ref="Q58:S62">Q59</f>
        <v>348700</v>
      </c>
      <c r="R58" s="46">
        <f t="shared" si="7"/>
        <v>87200</v>
      </c>
      <c r="S58" s="36">
        <f t="shared" si="7"/>
        <v>261500</v>
      </c>
    </row>
    <row r="59" spans="1:19" s="34" customFormat="1" ht="88.5" customHeight="1">
      <c r="A59" s="26"/>
      <c r="B59" s="27" t="s">
        <v>498</v>
      </c>
      <c r="C59" s="23"/>
      <c r="D59" s="24"/>
      <c r="E59" s="24"/>
      <c r="F59" s="203" t="s">
        <v>575</v>
      </c>
      <c r="G59" s="204" t="s">
        <v>471</v>
      </c>
      <c r="H59" s="204" t="s">
        <v>573</v>
      </c>
      <c r="I59" s="205" t="s">
        <v>470</v>
      </c>
      <c r="J59" s="23"/>
      <c r="K59" s="23"/>
      <c r="L59" s="23"/>
      <c r="M59" s="23"/>
      <c r="N59" s="23"/>
      <c r="O59" s="23"/>
      <c r="P59" s="23"/>
      <c r="Q59" s="36">
        <f t="shared" si="7"/>
        <v>348700</v>
      </c>
      <c r="R59" s="46">
        <f t="shared" si="7"/>
        <v>87200</v>
      </c>
      <c r="S59" s="36">
        <f t="shared" si="7"/>
        <v>261500</v>
      </c>
    </row>
    <row r="60" spans="1:19" s="33" customFormat="1" ht="17.25" customHeight="1">
      <c r="A60" s="26"/>
      <c r="B60" s="25" t="s">
        <v>496</v>
      </c>
      <c r="C60" s="23"/>
      <c r="D60" s="24"/>
      <c r="E60" s="24"/>
      <c r="F60" s="200" t="s">
        <v>574</v>
      </c>
      <c r="G60" s="201" t="s">
        <v>471</v>
      </c>
      <c r="H60" s="201" t="s">
        <v>573</v>
      </c>
      <c r="I60" s="202" t="s">
        <v>470</v>
      </c>
      <c r="J60" s="26"/>
      <c r="K60" s="26"/>
      <c r="L60" s="26"/>
      <c r="M60" s="26"/>
      <c r="N60" s="26"/>
      <c r="O60" s="26"/>
      <c r="P60" s="26"/>
      <c r="Q60" s="49">
        <f t="shared" si="7"/>
        <v>348700</v>
      </c>
      <c r="R60" s="45">
        <f t="shared" si="7"/>
        <v>87200</v>
      </c>
      <c r="S60" s="49">
        <f t="shared" si="7"/>
        <v>261500</v>
      </c>
    </row>
    <row r="61" spans="1:19" s="33" customFormat="1" ht="12.75" customHeight="1">
      <c r="A61" s="26"/>
      <c r="B61" s="60" t="s">
        <v>669</v>
      </c>
      <c r="C61" s="57"/>
      <c r="D61" s="29"/>
      <c r="E61" s="29"/>
      <c r="F61" s="200" t="s">
        <v>684</v>
      </c>
      <c r="G61" s="201"/>
      <c r="H61" s="201"/>
      <c r="I61" s="202"/>
      <c r="J61" s="26"/>
      <c r="K61" s="26"/>
      <c r="L61" s="26"/>
      <c r="M61" s="26"/>
      <c r="N61" s="26"/>
      <c r="O61" s="26"/>
      <c r="P61" s="26"/>
      <c r="Q61" s="49">
        <f t="shared" si="7"/>
        <v>348700</v>
      </c>
      <c r="R61" s="45">
        <f t="shared" si="7"/>
        <v>87200</v>
      </c>
      <c r="S61" s="49">
        <f t="shared" si="7"/>
        <v>261500</v>
      </c>
    </row>
    <row r="62" spans="1:19" s="33" customFormat="1" ht="16.5" customHeight="1">
      <c r="A62" s="26"/>
      <c r="B62" s="60" t="s">
        <v>679</v>
      </c>
      <c r="C62" s="57"/>
      <c r="D62" s="29"/>
      <c r="E62" s="29"/>
      <c r="F62" s="200" t="s">
        <v>715</v>
      </c>
      <c r="G62" s="201"/>
      <c r="H62" s="201"/>
      <c r="I62" s="202"/>
      <c r="J62" s="26"/>
      <c r="K62" s="26"/>
      <c r="L62" s="26"/>
      <c r="M62" s="26"/>
      <c r="N62" s="26"/>
      <c r="O62" s="26"/>
      <c r="P62" s="26"/>
      <c r="Q62" s="49">
        <f t="shared" si="7"/>
        <v>348700</v>
      </c>
      <c r="R62" s="45">
        <f t="shared" si="7"/>
        <v>87200</v>
      </c>
      <c r="S62" s="49">
        <f t="shared" si="7"/>
        <v>261500</v>
      </c>
    </row>
    <row r="63" spans="1:19" s="33" customFormat="1" ht="27" customHeight="1">
      <c r="A63" s="26"/>
      <c r="B63" s="25" t="s">
        <v>626</v>
      </c>
      <c r="C63" s="23"/>
      <c r="D63" s="24"/>
      <c r="E63" s="24"/>
      <c r="F63" s="200" t="s">
        <v>642</v>
      </c>
      <c r="G63" s="201" t="s">
        <v>471</v>
      </c>
      <c r="H63" s="201" t="s">
        <v>573</v>
      </c>
      <c r="I63" s="202" t="s">
        <v>470</v>
      </c>
      <c r="J63" s="26"/>
      <c r="K63" s="26"/>
      <c r="L63" s="26"/>
      <c r="M63" s="26"/>
      <c r="N63" s="26"/>
      <c r="O63" s="26"/>
      <c r="P63" s="26"/>
      <c r="Q63" s="49">
        <v>348700</v>
      </c>
      <c r="R63" s="45">
        <v>87200</v>
      </c>
      <c r="S63" s="49">
        <f>Q63-R63</f>
        <v>261500</v>
      </c>
    </row>
    <row r="64" spans="1:19" s="33" customFormat="1" ht="12.75">
      <c r="A64" s="26"/>
      <c r="B64" s="27" t="s">
        <v>572</v>
      </c>
      <c r="C64" s="23"/>
      <c r="D64" s="24"/>
      <c r="E64" s="24"/>
      <c r="F64" s="203" t="s">
        <v>571</v>
      </c>
      <c r="G64" s="204" t="s">
        <v>471</v>
      </c>
      <c r="H64" s="204" t="s">
        <v>470</v>
      </c>
      <c r="I64" s="205" t="s">
        <v>470</v>
      </c>
      <c r="J64" s="23"/>
      <c r="K64" s="23"/>
      <c r="L64" s="23"/>
      <c r="M64" s="23"/>
      <c r="N64" s="23"/>
      <c r="O64" s="23"/>
      <c r="P64" s="23"/>
      <c r="Q64" s="36">
        <f aca="true" t="shared" si="8" ref="Q64:S69">Q65</f>
        <v>157992</v>
      </c>
      <c r="R64" s="46">
        <f t="shared" si="8"/>
        <v>29842.18</v>
      </c>
      <c r="S64" s="46">
        <f t="shared" si="8"/>
        <v>128149.82</v>
      </c>
    </row>
    <row r="65" spans="1:19" s="33" customFormat="1" ht="28.5" customHeight="1">
      <c r="A65" s="26"/>
      <c r="B65" s="27" t="s">
        <v>436</v>
      </c>
      <c r="C65" s="23"/>
      <c r="D65" s="24"/>
      <c r="E65" s="24"/>
      <c r="F65" s="203" t="s">
        <v>570</v>
      </c>
      <c r="G65" s="204" t="s">
        <v>471</v>
      </c>
      <c r="H65" s="204" t="s">
        <v>470</v>
      </c>
      <c r="I65" s="205" t="s">
        <v>470</v>
      </c>
      <c r="J65" s="23"/>
      <c r="K65" s="23"/>
      <c r="L65" s="23"/>
      <c r="M65" s="23"/>
      <c r="N65" s="23"/>
      <c r="O65" s="23"/>
      <c r="P65" s="23"/>
      <c r="Q65" s="36">
        <f t="shared" si="8"/>
        <v>157992</v>
      </c>
      <c r="R65" s="46">
        <f t="shared" si="8"/>
        <v>29842.18</v>
      </c>
      <c r="S65" s="46">
        <f t="shared" si="8"/>
        <v>128149.82</v>
      </c>
    </row>
    <row r="66" spans="1:19" s="33" customFormat="1" ht="38.25" customHeight="1">
      <c r="A66" s="26"/>
      <c r="B66" s="27" t="s">
        <v>615</v>
      </c>
      <c r="C66" s="23"/>
      <c r="D66" s="24"/>
      <c r="E66" s="24"/>
      <c r="F66" s="203" t="s">
        <v>569</v>
      </c>
      <c r="G66" s="204" t="s">
        <v>471</v>
      </c>
      <c r="H66" s="204" t="s">
        <v>470</v>
      </c>
      <c r="I66" s="205" t="s">
        <v>470</v>
      </c>
      <c r="J66" s="23"/>
      <c r="K66" s="23"/>
      <c r="L66" s="23"/>
      <c r="M66" s="23"/>
      <c r="N66" s="23"/>
      <c r="O66" s="23"/>
      <c r="P66" s="23"/>
      <c r="Q66" s="36">
        <f t="shared" si="8"/>
        <v>157992</v>
      </c>
      <c r="R66" s="46">
        <f t="shared" si="8"/>
        <v>29842.18</v>
      </c>
      <c r="S66" s="46">
        <f t="shared" si="8"/>
        <v>128149.82</v>
      </c>
    </row>
    <row r="67" spans="1:19" s="33" customFormat="1" ht="44.25" customHeight="1">
      <c r="A67" s="26"/>
      <c r="B67" s="27" t="s">
        <v>568</v>
      </c>
      <c r="C67" s="23"/>
      <c r="D67" s="24"/>
      <c r="E67" s="24"/>
      <c r="F67" s="203" t="s">
        <v>567</v>
      </c>
      <c r="G67" s="204" t="s">
        <v>471</v>
      </c>
      <c r="H67" s="204" t="s">
        <v>470</v>
      </c>
      <c r="I67" s="205" t="s">
        <v>470</v>
      </c>
      <c r="J67" s="23"/>
      <c r="K67" s="23"/>
      <c r="L67" s="23"/>
      <c r="M67" s="23"/>
      <c r="N67" s="23"/>
      <c r="O67" s="23"/>
      <c r="P67" s="23"/>
      <c r="Q67" s="36">
        <f t="shared" si="8"/>
        <v>157992</v>
      </c>
      <c r="R67" s="46">
        <f t="shared" si="8"/>
        <v>29842.18</v>
      </c>
      <c r="S67" s="46">
        <f t="shared" si="8"/>
        <v>128149.82</v>
      </c>
    </row>
    <row r="68" spans="1:19" s="33" customFormat="1" ht="24" customHeight="1">
      <c r="A68" s="26"/>
      <c r="B68" s="25" t="s">
        <v>462</v>
      </c>
      <c r="C68" s="26"/>
      <c r="D68" s="29"/>
      <c r="E68" s="29"/>
      <c r="F68" s="200" t="s">
        <v>566</v>
      </c>
      <c r="G68" s="201" t="s">
        <v>471</v>
      </c>
      <c r="H68" s="201" t="s">
        <v>470</v>
      </c>
      <c r="I68" s="202" t="s">
        <v>470</v>
      </c>
      <c r="J68" s="26"/>
      <c r="K68" s="26"/>
      <c r="L68" s="26"/>
      <c r="M68" s="26"/>
      <c r="N68" s="26"/>
      <c r="O68" s="26"/>
      <c r="P68" s="26"/>
      <c r="Q68" s="49">
        <f t="shared" si="8"/>
        <v>157992</v>
      </c>
      <c r="R68" s="45">
        <f t="shared" si="8"/>
        <v>29842.18</v>
      </c>
      <c r="S68" s="49">
        <f t="shared" si="8"/>
        <v>128149.82</v>
      </c>
    </row>
    <row r="69" spans="1:19" s="33" customFormat="1" ht="15.75" customHeight="1">
      <c r="A69" s="26"/>
      <c r="B69" s="60" t="s">
        <v>669</v>
      </c>
      <c r="C69" s="57"/>
      <c r="D69" s="29"/>
      <c r="E69" s="29"/>
      <c r="F69" s="200" t="s">
        <v>685</v>
      </c>
      <c r="G69" s="201"/>
      <c r="H69" s="201"/>
      <c r="I69" s="202"/>
      <c r="J69" s="26"/>
      <c r="K69" s="26"/>
      <c r="L69" s="26"/>
      <c r="M69" s="26"/>
      <c r="N69" s="26"/>
      <c r="O69" s="26"/>
      <c r="P69" s="26"/>
      <c r="Q69" s="49">
        <f t="shared" si="8"/>
        <v>157992</v>
      </c>
      <c r="R69" s="45">
        <f t="shared" si="8"/>
        <v>29842.18</v>
      </c>
      <c r="S69" s="49">
        <f t="shared" si="8"/>
        <v>128149.82</v>
      </c>
    </row>
    <row r="70" spans="1:19" s="33" customFormat="1" ht="29.25" customHeight="1">
      <c r="A70" s="26"/>
      <c r="B70" s="60" t="s">
        <v>671</v>
      </c>
      <c r="C70" s="57"/>
      <c r="D70" s="29"/>
      <c r="E70" s="29"/>
      <c r="F70" s="200" t="s">
        <v>686</v>
      </c>
      <c r="G70" s="201"/>
      <c r="H70" s="201"/>
      <c r="I70" s="202"/>
      <c r="J70" s="26"/>
      <c r="K70" s="26"/>
      <c r="L70" s="26"/>
      <c r="M70" s="26"/>
      <c r="N70" s="26"/>
      <c r="O70" s="26"/>
      <c r="P70" s="26"/>
      <c r="Q70" s="49">
        <f>Q71+Q72</f>
        <v>157992</v>
      </c>
      <c r="R70" s="45">
        <f>R71+R72</f>
        <v>29842.18</v>
      </c>
      <c r="S70" s="49">
        <f>S71+S72</f>
        <v>128149.82</v>
      </c>
    </row>
    <row r="71" spans="1:19" s="33" customFormat="1" ht="15" customHeight="1">
      <c r="A71" s="26"/>
      <c r="B71" s="214" t="s">
        <v>429</v>
      </c>
      <c r="C71" s="214"/>
      <c r="D71" s="29"/>
      <c r="E71" s="29"/>
      <c r="F71" s="200" t="s">
        <v>643</v>
      </c>
      <c r="G71" s="201" t="s">
        <v>628</v>
      </c>
      <c r="H71" s="201" t="s">
        <v>470</v>
      </c>
      <c r="I71" s="202" t="s">
        <v>470</v>
      </c>
      <c r="J71" s="26"/>
      <c r="K71" s="26"/>
      <c r="L71" s="26"/>
      <c r="M71" s="26"/>
      <c r="N71" s="26"/>
      <c r="O71" s="26"/>
      <c r="P71" s="26"/>
      <c r="Q71" s="49">
        <v>121400</v>
      </c>
      <c r="R71" s="45">
        <v>24212.18</v>
      </c>
      <c r="S71" s="49">
        <f>Q71-R71</f>
        <v>97187.82</v>
      </c>
    </row>
    <row r="72" spans="1:19" s="33" customFormat="1" ht="12.75" customHeight="1">
      <c r="A72" s="26"/>
      <c r="B72" s="214" t="s">
        <v>430</v>
      </c>
      <c r="C72" s="214"/>
      <c r="D72" s="29"/>
      <c r="E72" s="29"/>
      <c r="F72" s="200" t="s">
        <v>644</v>
      </c>
      <c r="G72" s="201" t="s">
        <v>629</v>
      </c>
      <c r="H72" s="201" t="s">
        <v>470</v>
      </c>
      <c r="I72" s="202" t="s">
        <v>470</v>
      </c>
      <c r="J72" s="26"/>
      <c r="K72" s="26"/>
      <c r="L72" s="26"/>
      <c r="M72" s="26"/>
      <c r="N72" s="26"/>
      <c r="O72" s="26"/>
      <c r="P72" s="26"/>
      <c r="Q72" s="49">
        <v>36592</v>
      </c>
      <c r="R72" s="45">
        <v>5630</v>
      </c>
      <c r="S72" s="49">
        <f>Q72-R72</f>
        <v>30962</v>
      </c>
    </row>
    <row r="73" spans="1:19" s="33" customFormat="1" ht="24.75" customHeight="1">
      <c r="A73" s="23"/>
      <c r="B73" s="27" t="s">
        <v>565</v>
      </c>
      <c r="C73" s="23"/>
      <c r="D73" s="24"/>
      <c r="E73" s="24"/>
      <c r="F73" s="203" t="s">
        <v>564</v>
      </c>
      <c r="G73" s="204" t="s">
        <v>471</v>
      </c>
      <c r="H73" s="204" t="s">
        <v>470</v>
      </c>
      <c r="I73" s="205" t="s">
        <v>470</v>
      </c>
      <c r="J73" s="23"/>
      <c r="K73" s="23"/>
      <c r="L73" s="23"/>
      <c r="M73" s="23"/>
      <c r="N73" s="23"/>
      <c r="O73" s="23"/>
      <c r="P73" s="23"/>
      <c r="Q73" s="36">
        <f>Q74+Q81</f>
        <v>152600</v>
      </c>
      <c r="R73" s="46">
        <f>R74+R81</f>
        <v>5433.32</v>
      </c>
      <c r="S73" s="36">
        <f>Q73-R73</f>
        <v>147166.68</v>
      </c>
    </row>
    <row r="74" spans="1:19" s="33" customFormat="1" ht="45.75" customHeight="1">
      <c r="A74" s="23"/>
      <c r="B74" s="35" t="s">
        <v>563</v>
      </c>
      <c r="C74" s="23"/>
      <c r="D74" s="24"/>
      <c r="E74" s="24"/>
      <c r="F74" s="203" t="s">
        <v>562</v>
      </c>
      <c r="G74" s="204" t="s">
        <v>471</v>
      </c>
      <c r="H74" s="204" t="s">
        <v>470</v>
      </c>
      <c r="I74" s="205" t="s">
        <v>470</v>
      </c>
      <c r="J74" s="23"/>
      <c r="K74" s="23"/>
      <c r="L74" s="23"/>
      <c r="M74" s="23"/>
      <c r="N74" s="23"/>
      <c r="O74" s="23"/>
      <c r="P74" s="23"/>
      <c r="Q74" s="48">
        <f aca="true" t="shared" si="9" ref="Q74:S79">Q75</f>
        <v>32600</v>
      </c>
      <c r="R74" s="46">
        <f t="shared" si="9"/>
        <v>5433.32</v>
      </c>
      <c r="S74" s="36">
        <f t="shared" si="9"/>
        <v>27166.68</v>
      </c>
    </row>
    <row r="75" spans="1:19" s="33" customFormat="1" ht="49.5" customHeight="1">
      <c r="A75" s="23"/>
      <c r="B75" s="27" t="s">
        <v>561</v>
      </c>
      <c r="C75" s="23"/>
      <c r="D75" s="24"/>
      <c r="E75" s="24"/>
      <c r="F75" s="203" t="s">
        <v>560</v>
      </c>
      <c r="G75" s="204" t="s">
        <v>471</v>
      </c>
      <c r="H75" s="204" t="s">
        <v>470</v>
      </c>
      <c r="I75" s="205" t="s">
        <v>470</v>
      </c>
      <c r="J75" s="23"/>
      <c r="K75" s="23"/>
      <c r="L75" s="23"/>
      <c r="M75" s="23"/>
      <c r="N75" s="23"/>
      <c r="O75" s="23"/>
      <c r="P75" s="23"/>
      <c r="Q75" s="48">
        <f t="shared" si="9"/>
        <v>32600</v>
      </c>
      <c r="R75" s="46">
        <f t="shared" si="9"/>
        <v>5433.32</v>
      </c>
      <c r="S75" s="36">
        <f t="shared" si="9"/>
        <v>27166.68</v>
      </c>
    </row>
    <row r="76" spans="1:19" s="33" customFormat="1" ht="48.75" customHeight="1">
      <c r="A76" s="23"/>
      <c r="B76" s="27" t="s">
        <v>559</v>
      </c>
      <c r="C76" s="23"/>
      <c r="D76" s="24"/>
      <c r="E76" s="24"/>
      <c r="F76" s="203" t="s">
        <v>558</v>
      </c>
      <c r="G76" s="204" t="s">
        <v>471</v>
      </c>
      <c r="H76" s="204" t="s">
        <v>470</v>
      </c>
      <c r="I76" s="205" t="s">
        <v>470</v>
      </c>
      <c r="J76" s="23"/>
      <c r="K76" s="23"/>
      <c r="L76" s="23"/>
      <c r="M76" s="23"/>
      <c r="N76" s="23"/>
      <c r="O76" s="23"/>
      <c r="P76" s="23"/>
      <c r="Q76" s="48">
        <f t="shared" si="9"/>
        <v>32600</v>
      </c>
      <c r="R76" s="46">
        <f t="shared" si="9"/>
        <v>5433.32</v>
      </c>
      <c r="S76" s="36">
        <f t="shared" si="9"/>
        <v>27166.68</v>
      </c>
    </row>
    <row r="77" spans="1:19" s="33" customFormat="1" ht="22.5" customHeight="1">
      <c r="A77" s="26"/>
      <c r="B77" s="25" t="s">
        <v>462</v>
      </c>
      <c r="C77" s="26"/>
      <c r="D77" s="29"/>
      <c r="E77" s="29"/>
      <c r="F77" s="200" t="s">
        <v>557</v>
      </c>
      <c r="G77" s="201" t="s">
        <v>471</v>
      </c>
      <c r="H77" s="201" t="s">
        <v>470</v>
      </c>
      <c r="I77" s="202" t="s">
        <v>470</v>
      </c>
      <c r="J77" s="26"/>
      <c r="K77" s="26"/>
      <c r="L77" s="26"/>
      <c r="M77" s="26"/>
      <c r="N77" s="26"/>
      <c r="O77" s="26"/>
      <c r="P77" s="26"/>
      <c r="Q77" s="49">
        <f t="shared" si="9"/>
        <v>32600</v>
      </c>
      <c r="R77" s="45">
        <f t="shared" si="9"/>
        <v>5433.32</v>
      </c>
      <c r="S77" s="49">
        <f t="shared" si="9"/>
        <v>27166.68</v>
      </c>
    </row>
    <row r="78" spans="1:19" s="33" customFormat="1" ht="12.75">
      <c r="A78" s="26"/>
      <c r="B78" s="25" t="s">
        <v>669</v>
      </c>
      <c r="C78" s="26"/>
      <c r="D78" s="29"/>
      <c r="E78" s="29"/>
      <c r="F78" s="200" t="s">
        <v>687</v>
      </c>
      <c r="G78" s="201" t="s">
        <v>471</v>
      </c>
      <c r="H78" s="201" t="s">
        <v>470</v>
      </c>
      <c r="I78" s="202" t="s">
        <v>470</v>
      </c>
      <c r="J78" s="26"/>
      <c r="K78" s="26"/>
      <c r="L78" s="26"/>
      <c r="M78" s="26"/>
      <c r="N78" s="26"/>
      <c r="O78" s="26"/>
      <c r="P78" s="26"/>
      <c r="Q78" s="52">
        <f t="shared" si="9"/>
        <v>32600</v>
      </c>
      <c r="R78" s="62">
        <f t="shared" si="9"/>
        <v>5433.32</v>
      </c>
      <c r="S78" s="52">
        <f t="shared" si="9"/>
        <v>27166.68</v>
      </c>
    </row>
    <row r="79" spans="1:19" s="33" customFormat="1" ht="14.25" customHeight="1">
      <c r="A79" s="26"/>
      <c r="B79" s="61" t="s">
        <v>673</v>
      </c>
      <c r="C79" s="26"/>
      <c r="D79" s="29"/>
      <c r="E79" s="29"/>
      <c r="F79" s="200" t="s">
        <v>716</v>
      </c>
      <c r="G79" s="201" t="s">
        <v>628</v>
      </c>
      <c r="H79" s="201" t="s">
        <v>470</v>
      </c>
      <c r="I79" s="202" t="s">
        <v>470</v>
      </c>
      <c r="J79" s="26"/>
      <c r="K79" s="26"/>
      <c r="L79" s="26"/>
      <c r="M79" s="26"/>
      <c r="N79" s="26"/>
      <c r="O79" s="26"/>
      <c r="P79" s="26"/>
      <c r="Q79" s="52">
        <f t="shared" si="9"/>
        <v>32600</v>
      </c>
      <c r="R79" s="62">
        <f t="shared" si="9"/>
        <v>5433.32</v>
      </c>
      <c r="S79" s="52">
        <f t="shared" si="9"/>
        <v>27166.68</v>
      </c>
    </row>
    <row r="80" spans="1:19" s="33" customFormat="1" ht="14.25" customHeight="1">
      <c r="A80" s="26"/>
      <c r="B80" s="214" t="s">
        <v>434</v>
      </c>
      <c r="C80" s="214"/>
      <c r="D80" s="29"/>
      <c r="E80" s="29"/>
      <c r="F80" s="200" t="s">
        <v>645</v>
      </c>
      <c r="G80" s="201" t="s">
        <v>628</v>
      </c>
      <c r="H80" s="201" t="s">
        <v>470</v>
      </c>
      <c r="I80" s="202" t="s">
        <v>470</v>
      </c>
      <c r="J80" s="26"/>
      <c r="K80" s="26"/>
      <c r="L80" s="26"/>
      <c r="M80" s="26"/>
      <c r="N80" s="26"/>
      <c r="O80" s="26"/>
      <c r="P80" s="26"/>
      <c r="Q80" s="52">
        <v>32600</v>
      </c>
      <c r="R80" s="45">
        <v>5433.32</v>
      </c>
      <c r="S80" s="49">
        <f>Q80-R80</f>
        <v>27166.68</v>
      </c>
    </row>
    <row r="81" spans="1:19" ht="24.75" customHeight="1">
      <c r="A81" s="23"/>
      <c r="B81" s="27" t="s">
        <v>457</v>
      </c>
      <c r="C81" s="23"/>
      <c r="D81" s="24"/>
      <c r="E81" s="24"/>
      <c r="F81" s="203" t="s">
        <v>556</v>
      </c>
      <c r="G81" s="204" t="s">
        <v>471</v>
      </c>
      <c r="H81" s="204" t="s">
        <v>470</v>
      </c>
      <c r="I81" s="205" t="s">
        <v>470</v>
      </c>
      <c r="J81" s="23"/>
      <c r="K81" s="23"/>
      <c r="L81" s="23"/>
      <c r="M81" s="23"/>
      <c r="N81" s="23"/>
      <c r="O81" s="23"/>
      <c r="P81" s="23"/>
      <c r="Q81" s="48">
        <f aca="true" t="shared" si="10" ref="Q81:S84">Q82</f>
        <v>120000</v>
      </c>
      <c r="R81" s="46">
        <f t="shared" si="10"/>
        <v>0</v>
      </c>
      <c r="S81" s="36">
        <f t="shared" si="10"/>
        <v>120000</v>
      </c>
    </row>
    <row r="82" spans="1:19" ht="33.75">
      <c r="A82" s="23"/>
      <c r="B82" s="27" t="s">
        <v>477</v>
      </c>
      <c r="C82" s="23"/>
      <c r="D82" s="24"/>
      <c r="E82" s="24"/>
      <c r="F82" s="203" t="s">
        <v>555</v>
      </c>
      <c r="G82" s="204" t="s">
        <v>471</v>
      </c>
      <c r="H82" s="204" t="s">
        <v>470</v>
      </c>
      <c r="I82" s="205" t="s">
        <v>470</v>
      </c>
      <c r="J82" s="23"/>
      <c r="K82" s="23"/>
      <c r="L82" s="23"/>
      <c r="M82" s="23"/>
      <c r="N82" s="23"/>
      <c r="O82" s="23"/>
      <c r="P82" s="23"/>
      <c r="Q82" s="48">
        <f t="shared" si="10"/>
        <v>120000</v>
      </c>
      <c r="R82" s="46">
        <f t="shared" si="10"/>
        <v>0</v>
      </c>
      <c r="S82" s="36">
        <f t="shared" si="10"/>
        <v>120000</v>
      </c>
    </row>
    <row r="83" spans="1:19" ht="47.25" customHeight="1">
      <c r="A83" s="23"/>
      <c r="B83" s="27" t="s">
        <v>476</v>
      </c>
      <c r="C83" s="23"/>
      <c r="D83" s="24"/>
      <c r="E83" s="24"/>
      <c r="F83" s="203" t="s">
        <v>554</v>
      </c>
      <c r="G83" s="204" t="s">
        <v>471</v>
      </c>
      <c r="H83" s="204" t="s">
        <v>470</v>
      </c>
      <c r="I83" s="205" t="s">
        <v>470</v>
      </c>
      <c r="J83" s="23"/>
      <c r="K83" s="23"/>
      <c r="L83" s="23"/>
      <c r="M83" s="23"/>
      <c r="N83" s="23"/>
      <c r="O83" s="23"/>
      <c r="P83" s="23"/>
      <c r="Q83" s="48">
        <f t="shared" si="10"/>
        <v>120000</v>
      </c>
      <c r="R83" s="46">
        <f t="shared" si="10"/>
        <v>0</v>
      </c>
      <c r="S83" s="36">
        <f t="shared" si="10"/>
        <v>120000</v>
      </c>
    </row>
    <row r="84" spans="1:19" ht="72" customHeight="1">
      <c r="A84" s="23"/>
      <c r="B84" s="27" t="s">
        <v>475</v>
      </c>
      <c r="C84" s="23"/>
      <c r="D84" s="24"/>
      <c r="E84" s="24"/>
      <c r="F84" s="203" t="s">
        <v>553</v>
      </c>
      <c r="G84" s="204" t="s">
        <v>471</v>
      </c>
      <c r="H84" s="204" t="s">
        <v>470</v>
      </c>
      <c r="I84" s="205" t="s">
        <v>470</v>
      </c>
      <c r="J84" s="23"/>
      <c r="K84" s="23"/>
      <c r="L84" s="23"/>
      <c r="M84" s="23"/>
      <c r="N84" s="23"/>
      <c r="O84" s="23"/>
      <c r="P84" s="23"/>
      <c r="Q84" s="48">
        <f t="shared" si="10"/>
        <v>120000</v>
      </c>
      <c r="R84" s="46">
        <f t="shared" si="10"/>
        <v>0</v>
      </c>
      <c r="S84" s="36">
        <f t="shared" si="10"/>
        <v>120000</v>
      </c>
    </row>
    <row r="85" spans="1:19" ht="22.5">
      <c r="A85" s="26"/>
      <c r="B85" s="25" t="s">
        <v>462</v>
      </c>
      <c r="C85" s="26"/>
      <c r="D85" s="29"/>
      <c r="E85" s="29"/>
      <c r="F85" s="200" t="s">
        <v>552</v>
      </c>
      <c r="G85" s="201" t="s">
        <v>471</v>
      </c>
      <c r="H85" s="201" t="s">
        <v>470</v>
      </c>
      <c r="I85" s="202" t="s">
        <v>470</v>
      </c>
      <c r="J85" s="26"/>
      <c r="K85" s="26"/>
      <c r="L85" s="26"/>
      <c r="M85" s="26"/>
      <c r="N85" s="26"/>
      <c r="O85" s="26"/>
      <c r="P85" s="26"/>
      <c r="Q85" s="49">
        <f>Q86+Q89</f>
        <v>120000</v>
      </c>
      <c r="R85" s="49">
        <f>R86+R89</f>
        <v>0</v>
      </c>
      <c r="S85" s="49">
        <f>Q85-R85</f>
        <v>120000</v>
      </c>
    </row>
    <row r="86" spans="1:19" ht="12.75">
      <c r="A86" s="26"/>
      <c r="B86" s="60" t="s">
        <v>669</v>
      </c>
      <c r="C86" s="57"/>
      <c r="D86" s="29"/>
      <c r="E86" s="29"/>
      <c r="F86" s="200" t="s">
        <v>688</v>
      </c>
      <c r="G86" s="201" t="s">
        <v>471</v>
      </c>
      <c r="H86" s="201" t="s">
        <v>470</v>
      </c>
      <c r="I86" s="202" t="s">
        <v>470</v>
      </c>
      <c r="J86" s="26"/>
      <c r="K86" s="26"/>
      <c r="L86" s="26"/>
      <c r="M86" s="26"/>
      <c r="N86" s="26"/>
      <c r="O86" s="26"/>
      <c r="P86" s="26"/>
      <c r="Q86" s="52">
        <f aca="true" t="shared" si="11" ref="Q86:S87">Q87</f>
        <v>30000</v>
      </c>
      <c r="R86" s="62">
        <f t="shared" si="11"/>
        <v>0</v>
      </c>
      <c r="S86" s="52">
        <f t="shared" si="11"/>
        <v>30000</v>
      </c>
    </row>
    <row r="87" spans="1:19" ht="12" customHeight="1">
      <c r="A87" s="26"/>
      <c r="B87" s="61" t="s">
        <v>673</v>
      </c>
      <c r="C87" s="26"/>
      <c r="D87" s="29"/>
      <c r="E87" s="29"/>
      <c r="F87" s="200" t="s">
        <v>717</v>
      </c>
      <c r="G87" s="201" t="s">
        <v>628</v>
      </c>
      <c r="H87" s="201" t="s">
        <v>470</v>
      </c>
      <c r="I87" s="202" t="s">
        <v>470</v>
      </c>
      <c r="J87" s="26"/>
      <c r="K87" s="26"/>
      <c r="L87" s="26"/>
      <c r="M87" s="26"/>
      <c r="N87" s="26"/>
      <c r="O87" s="26"/>
      <c r="P87" s="26"/>
      <c r="Q87" s="52">
        <f t="shared" si="11"/>
        <v>30000</v>
      </c>
      <c r="R87" s="62">
        <f t="shared" si="11"/>
        <v>0</v>
      </c>
      <c r="S87" s="52">
        <f t="shared" si="11"/>
        <v>30000</v>
      </c>
    </row>
    <row r="88" spans="1:19" ht="12.75">
      <c r="A88" s="26"/>
      <c r="B88" s="214" t="s">
        <v>434</v>
      </c>
      <c r="C88" s="214"/>
      <c r="D88" s="29"/>
      <c r="E88" s="29"/>
      <c r="F88" s="200" t="s">
        <v>646</v>
      </c>
      <c r="G88" s="201" t="s">
        <v>628</v>
      </c>
      <c r="H88" s="201" t="s">
        <v>470</v>
      </c>
      <c r="I88" s="202" t="s">
        <v>470</v>
      </c>
      <c r="J88" s="26"/>
      <c r="K88" s="26"/>
      <c r="L88" s="26"/>
      <c r="M88" s="26"/>
      <c r="N88" s="26"/>
      <c r="O88" s="26"/>
      <c r="P88" s="26"/>
      <c r="Q88" s="52">
        <v>30000</v>
      </c>
      <c r="R88" s="45">
        <v>0</v>
      </c>
      <c r="S88" s="49">
        <f>Q88-R88</f>
        <v>30000</v>
      </c>
    </row>
    <row r="89" spans="1:19" ht="12.75">
      <c r="A89" s="26"/>
      <c r="B89" s="60" t="s">
        <v>675</v>
      </c>
      <c r="C89" s="59"/>
      <c r="D89" s="29"/>
      <c r="E89" s="29"/>
      <c r="F89" s="200" t="s">
        <v>734</v>
      </c>
      <c r="G89" s="201" t="s">
        <v>629</v>
      </c>
      <c r="H89" s="201" t="s">
        <v>470</v>
      </c>
      <c r="I89" s="202" t="s">
        <v>470</v>
      </c>
      <c r="J89" s="26"/>
      <c r="K89" s="26"/>
      <c r="L89" s="26"/>
      <c r="M89" s="26"/>
      <c r="N89" s="26"/>
      <c r="O89" s="26"/>
      <c r="P89" s="26"/>
      <c r="Q89" s="52">
        <f>Q90</f>
        <v>90000</v>
      </c>
      <c r="R89" s="45">
        <f>R90</f>
        <v>0</v>
      </c>
      <c r="S89" s="49">
        <f>Q89-R89</f>
        <v>90000</v>
      </c>
    </row>
    <row r="90" spans="1:19" ht="21" customHeight="1">
      <c r="A90" s="26"/>
      <c r="B90" s="215" t="s">
        <v>807</v>
      </c>
      <c r="C90" s="215"/>
      <c r="D90" s="29"/>
      <c r="E90" s="29"/>
      <c r="F90" s="200" t="s">
        <v>733</v>
      </c>
      <c r="G90" s="201" t="s">
        <v>629</v>
      </c>
      <c r="H90" s="201" t="s">
        <v>470</v>
      </c>
      <c r="I90" s="202" t="s">
        <v>470</v>
      </c>
      <c r="J90" s="26"/>
      <c r="K90" s="26"/>
      <c r="L90" s="26"/>
      <c r="M90" s="26"/>
      <c r="N90" s="26"/>
      <c r="O90" s="26"/>
      <c r="P90" s="26"/>
      <c r="Q90" s="52">
        <v>90000</v>
      </c>
      <c r="R90" s="45">
        <v>0</v>
      </c>
      <c r="S90" s="49">
        <f>Q90-R90</f>
        <v>90000</v>
      </c>
    </row>
    <row r="91" spans="1:19" ht="12.75">
      <c r="A91" s="26"/>
      <c r="B91" s="27" t="s">
        <v>551</v>
      </c>
      <c r="C91" s="23"/>
      <c r="D91" s="24"/>
      <c r="E91" s="24"/>
      <c r="F91" s="203" t="s">
        <v>550</v>
      </c>
      <c r="G91" s="204" t="s">
        <v>471</v>
      </c>
      <c r="H91" s="204" t="s">
        <v>470</v>
      </c>
      <c r="I91" s="205" t="s">
        <v>470</v>
      </c>
      <c r="J91" s="23"/>
      <c r="K91" s="23"/>
      <c r="L91" s="23"/>
      <c r="M91" s="23"/>
      <c r="N91" s="23"/>
      <c r="O91" s="23"/>
      <c r="P91" s="23"/>
      <c r="Q91" s="48">
        <f>Q92+Q100+Q112</f>
        <v>1508800</v>
      </c>
      <c r="R91" s="48">
        <f>R92+R100+R112</f>
        <v>0</v>
      </c>
      <c r="S91" s="48">
        <f>S92+S100+S112</f>
        <v>1508800</v>
      </c>
    </row>
    <row r="92" spans="1:19" s="30" customFormat="1" ht="12.75">
      <c r="A92" s="26"/>
      <c r="B92" s="27" t="s">
        <v>458</v>
      </c>
      <c r="C92" s="23"/>
      <c r="D92" s="24"/>
      <c r="E92" s="24"/>
      <c r="F92" s="203" t="s">
        <v>549</v>
      </c>
      <c r="G92" s="204" t="s">
        <v>471</v>
      </c>
      <c r="H92" s="204" t="s">
        <v>470</v>
      </c>
      <c r="I92" s="205" t="s">
        <v>470</v>
      </c>
      <c r="J92" s="23"/>
      <c r="K92" s="23"/>
      <c r="L92" s="23"/>
      <c r="M92" s="23"/>
      <c r="N92" s="23"/>
      <c r="O92" s="23"/>
      <c r="P92" s="23"/>
      <c r="Q92" s="48">
        <f>Q93</f>
        <v>350000</v>
      </c>
      <c r="R92" s="46">
        <f>R93</f>
        <v>0</v>
      </c>
      <c r="S92" s="46">
        <f>S93</f>
        <v>350000</v>
      </c>
    </row>
    <row r="93" spans="1:19" s="30" customFormat="1" ht="33.75">
      <c r="A93" s="26"/>
      <c r="B93" s="27" t="s">
        <v>477</v>
      </c>
      <c r="C93" s="23"/>
      <c r="D93" s="24"/>
      <c r="E93" s="24"/>
      <c r="F93" s="203" t="s">
        <v>548</v>
      </c>
      <c r="G93" s="204" t="s">
        <v>471</v>
      </c>
      <c r="H93" s="204" t="s">
        <v>470</v>
      </c>
      <c r="I93" s="205" t="s">
        <v>470</v>
      </c>
      <c r="J93" s="23"/>
      <c r="K93" s="23"/>
      <c r="L93" s="23"/>
      <c r="M93" s="23"/>
      <c r="N93" s="23"/>
      <c r="O93" s="23"/>
      <c r="P93" s="23"/>
      <c r="Q93" s="48">
        <f>Q96</f>
        <v>350000</v>
      </c>
      <c r="R93" s="46">
        <f aca="true" t="shared" si="12" ref="R93:S98">R94</f>
        <v>0</v>
      </c>
      <c r="S93" s="46">
        <f t="shared" si="12"/>
        <v>350000</v>
      </c>
    </row>
    <row r="94" spans="1:19" s="30" customFormat="1" ht="45">
      <c r="A94" s="26"/>
      <c r="B94" s="27" t="s">
        <v>476</v>
      </c>
      <c r="C94" s="23"/>
      <c r="D94" s="24"/>
      <c r="E94" s="24"/>
      <c r="F94" s="203" t="s">
        <v>547</v>
      </c>
      <c r="G94" s="204" t="s">
        <v>471</v>
      </c>
      <c r="H94" s="204" t="s">
        <v>470</v>
      </c>
      <c r="I94" s="205" t="s">
        <v>470</v>
      </c>
      <c r="J94" s="23"/>
      <c r="K94" s="23"/>
      <c r="L94" s="23"/>
      <c r="M94" s="23"/>
      <c r="N94" s="23"/>
      <c r="O94" s="23"/>
      <c r="P94" s="23"/>
      <c r="Q94" s="48">
        <f>Q95</f>
        <v>350000</v>
      </c>
      <c r="R94" s="46">
        <f t="shared" si="12"/>
        <v>0</v>
      </c>
      <c r="S94" s="46">
        <f t="shared" si="12"/>
        <v>350000</v>
      </c>
    </row>
    <row r="95" spans="1:19" s="30" customFormat="1" ht="67.5">
      <c r="A95" s="26"/>
      <c r="B95" s="27" t="s">
        <v>546</v>
      </c>
      <c r="C95" s="23"/>
      <c r="D95" s="24"/>
      <c r="E95" s="24"/>
      <c r="F95" s="203" t="s">
        <v>545</v>
      </c>
      <c r="G95" s="204" t="s">
        <v>471</v>
      </c>
      <c r="H95" s="204" t="s">
        <v>470</v>
      </c>
      <c r="I95" s="205" t="s">
        <v>470</v>
      </c>
      <c r="J95" s="23"/>
      <c r="K95" s="23"/>
      <c r="L95" s="23"/>
      <c r="M95" s="23"/>
      <c r="N95" s="23"/>
      <c r="O95" s="23"/>
      <c r="P95" s="23"/>
      <c r="Q95" s="48">
        <f>Q96</f>
        <v>350000</v>
      </c>
      <c r="R95" s="46">
        <f t="shared" si="12"/>
        <v>0</v>
      </c>
      <c r="S95" s="46">
        <f t="shared" si="12"/>
        <v>350000</v>
      </c>
    </row>
    <row r="96" spans="1:19" s="30" customFormat="1" ht="15.75" customHeight="1">
      <c r="A96" s="26"/>
      <c r="B96" s="25" t="s">
        <v>527</v>
      </c>
      <c r="C96" s="26"/>
      <c r="D96" s="29"/>
      <c r="E96" s="29"/>
      <c r="F96" s="200" t="s">
        <v>544</v>
      </c>
      <c r="G96" s="201" t="s">
        <v>471</v>
      </c>
      <c r="H96" s="201" t="s">
        <v>470</v>
      </c>
      <c r="I96" s="202" t="s">
        <v>470</v>
      </c>
      <c r="J96" s="26"/>
      <c r="K96" s="26"/>
      <c r="L96" s="26"/>
      <c r="M96" s="26"/>
      <c r="N96" s="26"/>
      <c r="O96" s="26"/>
      <c r="P96" s="26"/>
      <c r="Q96" s="49">
        <f>Q97</f>
        <v>350000</v>
      </c>
      <c r="R96" s="45">
        <f t="shared" si="12"/>
        <v>0</v>
      </c>
      <c r="S96" s="49">
        <f t="shared" si="12"/>
        <v>350000</v>
      </c>
    </row>
    <row r="97" spans="1:19" s="30" customFormat="1" ht="12.75">
      <c r="A97" s="26"/>
      <c r="B97" s="25" t="s">
        <v>669</v>
      </c>
      <c r="C97" s="26"/>
      <c r="D97" s="29"/>
      <c r="E97" s="29"/>
      <c r="F97" s="200" t="s">
        <v>689</v>
      </c>
      <c r="G97" s="201" t="s">
        <v>471</v>
      </c>
      <c r="H97" s="201" t="s">
        <v>470</v>
      </c>
      <c r="I97" s="202" t="s">
        <v>470</v>
      </c>
      <c r="J97" s="26"/>
      <c r="K97" s="26"/>
      <c r="L97" s="26"/>
      <c r="M97" s="26"/>
      <c r="N97" s="26"/>
      <c r="O97" s="26"/>
      <c r="P97" s="26"/>
      <c r="Q97" s="49">
        <f>Q98</f>
        <v>350000</v>
      </c>
      <c r="R97" s="45">
        <f t="shared" si="12"/>
        <v>0</v>
      </c>
      <c r="S97" s="49">
        <f t="shared" si="12"/>
        <v>350000</v>
      </c>
    </row>
    <row r="98" spans="1:19" s="30" customFormat="1" ht="22.5">
      <c r="A98" s="26"/>
      <c r="B98" s="25" t="s">
        <v>690</v>
      </c>
      <c r="C98" s="26"/>
      <c r="D98" s="29"/>
      <c r="E98" s="29"/>
      <c r="F98" s="200" t="s">
        <v>718</v>
      </c>
      <c r="G98" s="201" t="s">
        <v>628</v>
      </c>
      <c r="H98" s="201" t="s">
        <v>470</v>
      </c>
      <c r="I98" s="202" t="s">
        <v>470</v>
      </c>
      <c r="J98" s="26"/>
      <c r="K98" s="26"/>
      <c r="L98" s="26"/>
      <c r="M98" s="26"/>
      <c r="N98" s="26"/>
      <c r="O98" s="26"/>
      <c r="P98" s="26"/>
      <c r="Q98" s="49">
        <f>Q99</f>
        <v>350000</v>
      </c>
      <c r="R98" s="45">
        <f t="shared" si="12"/>
        <v>0</v>
      </c>
      <c r="S98" s="49">
        <f t="shared" si="12"/>
        <v>350000</v>
      </c>
    </row>
    <row r="99" spans="1:19" s="30" customFormat="1" ht="33.75">
      <c r="A99" s="26"/>
      <c r="B99" s="25" t="s">
        <v>630</v>
      </c>
      <c r="C99" s="26"/>
      <c r="D99" s="29"/>
      <c r="E99" s="29"/>
      <c r="F99" s="200" t="s">
        <v>647</v>
      </c>
      <c r="G99" s="201" t="s">
        <v>628</v>
      </c>
      <c r="H99" s="201" t="s">
        <v>470</v>
      </c>
      <c r="I99" s="202" t="s">
        <v>470</v>
      </c>
      <c r="J99" s="26"/>
      <c r="K99" s="26"/>
      <c r="L99" s="26"/>
      <c r="M99" s="26"/>
      <c r="N99" s="26"/>
      <c r="O99" s="26"/>
      <c r="P99" s="26"/>
      <c r="Q99" s="49">
        <v>350000</v>
      </c>
      <c r="R99" s="45">
        <v>0</v>
      </c>
      <c r="S99" s="49">
        <f>Q99-R99</f>
        <v>350000</v>
      </c>
    </row>
    <row r="100" spans="1:19" s="30" customFormat="1" ht="12.75">
      <c r="A100" s="26"/>
      <c r="B100" s="27" t="s">
        <v>796</v>
      </c>
      <c r="C100" s="23"/>
      <c r="D100" s="24"/>
      <c r="E100" s="24"/>
      <c r="F100" s="203" t="s">
        <v>797</v>
      </c>
      <c r="G100" s="204"/>
      <c r="H100" s="204"/>
      <c r="I100" s="205"/>
      <c r="J100" s="23"/>
      <c r="K100" s="23"/>
      <c r="L100" s="23"/>
      <c r="M100" s="23"/>
      <c r="N100" s="23"/>
      <c r="O100" s="23"/>
      <c r="P100" s="23"/>
      <c r="Q100" s="36">
        <f>Q101+Q105</f>
        <v>1128800</v>
      </c>
      <c r="R100" s="36">
        <f>R101+R105</f>
        <v>0</v>
      </c>
      <c r="S100" s="36">
        <f>S101+S105</f>
        <v>1128800</v>
      </c>
    </row>
    <row r="101" spans="1:19" s="30" customFormat="1" ht="24" customHeight="1">
      <c r="A101" s="26"/>
      <c r="B101" s="27" t="s">
        <v>783</v>
      </c>
      <c r="C101" s="23"/>
      <c r="D101" s="24"/>
      <c r="E101" s="24"/>
      <c r="F101" s="203" t="s">
        <v>781</v>
      </c>
      <c r="G101" s="204"/>
      <c r="H101" s="204"/>
      <c r="I101" s="205"/>
      <c r="J101" s="23"/>
      <c r="K101" s="23"/>
      <c r="L101" s="23"/>
      <c r="M101" s="23"/>
      <c r="N101" s="23"/>
      <c r="O101" s="23"/>
      <c r="P101" s="23"/>
      <c r="Q101" s="36">
        <f aca="true" t="shared" si="13" ref="Q101:S103">Q102</f>
        <v>628800</v>
      </c>
      <c r="R101" s="36">
        <f t="shared" si="13"/>
        <v>0</v>
      </c>
      <c r="S101" s="36">
        <f t="shared" si="13"/>
        <v>628800</v>
      </c>
    </row>
    <row r="102" spans="1:19" s="30" customFormat="1" ht="22.5">
      <c r="A102" s="26"/>
      <c r="B102" s="25" t="s">
        <v>462</v>
      </c>
      <c r="C102" s="26"/>
      <c r="D102" s="29"/>
      <c r="E102" s="29"/>
      <c r="F102" s="200" t="s">
        <v>780</v>
      </c>
      <c r="G102" s="201"/>
      <c r="H102" s="201"/>
      <c r="I102" s="202"/>
      <c r="J102" s="26"/>
      <c r="K102" s="26"/>
      <c r="L102" s="26"/>
      <c r="M102" s="26"/>
      <c r="N102" s="26"/>
      <c r="O102" s="26"/>
      <c r="P102" s="26"/>
      <c r="Q102" s="49">
        <f t="shared" si="13"/>
        <v>628800</v>
      </c>
      <c r="R102" s="45">
        <f t="shared" si="13"/>
        <v>0</v>
      </c>
      <c r="S102" s="45">
        <f t="shared" si="13"/>
        <v>628800</v>
      </c>
    </row>
    <row r="103" spans="1:19" s="30" customFormat="1" ht="14.25" customHeight="1">
      <c r="A103" s="26"/>
      <c r="B103" s="25" t="s">
        <v>669</v>
      </c>
      <c r="C103" s="26"/>
      <c r="D103" s="29"/>
      <c r="E103" s="29"/>
      <c r="F103" s="200" t="s">
        <v>782</v>
      </c>
      <c r="G103" s="201"/>
      <c r="H103" s="201"/>
      <c r="I103" s="202"/>
      <c r="J103" s="26"/>
      <c r="K103" s="26"/>
      <c r="L103" s="26"/>
      <c r="M103" s="26"/>
      <c r="N103" s="26"/>
      <c r="O103" s="26"/>
      <c r="P103" s="26"/>
      <c r="Q103" s="49">
        <f t="shared" si="13"/>
        <v>628800</v>
      </c>
      <c r="R103" s="45">
        <f t="shared" si="13"/>
        <v>0</v>
      </c>
      <c r="S103" s="49">
        <f t="shared" si="13"/>
        <v>628800</v>
      </c>
    </row>
    <row r="104" spans="1:19" s="30" customFormat="1" ht="26.25" customHeight="1">
      <c r="A104" s="26"/>
      <c r="B104" s="208" t="s">
        <v>806</v>
      </c>
      <c r="C104" s="208"/>
      <c r="D104" s="29"/>
      <c r="E104" s="29"/>
      <c r="F104" s="200" t="s">
        <v>779</v>
      </c>
      <c r="G104" s="201"/>
      <c r="H104" s="201"/>
      <c r="I104" s="202"/>
      <c r="J104" s="26"/>
      <c r="K104" s="26"/>
      <c r="L104" s="26"/>
      <c r="M104" s="26"/>
      <c r="N104" s="26"/>
      <c r="O104" s="26"/>
      <c r="P104" s="26"/>
      <c r="Q104" s="49">
        <v>628800</v>
      </c>
      <c r="R104" s="45">
        <v>0</v>
      </c>
      <c r="S104" s="49">
        <f>Q104-R104</f>
        <v>628800</v>
      </c>
    </row>
    <row r="105" spans="1:19" s="30" customFormat="1" ht="33.75">
      <c r="A105" s="26"/>
      <c r="B105" s="27" t="s">
        <v>477</v>
      </c>
      <c r="C105" s="23"/>
      <c r="D105" s="24"/>
      <c r="E105" s="24"/>
      <c r="F105" s="203" t="s">
        <v>789</v>
      </c>
      <c r="G105" s="204" t="s">
        <v>471</v>
      </c>
      <c r="H105" s="204" t="s">
        <v>470</v>
      </c>
      <c r="I105" s="205" t="s">
        <v>470</v>
      </c>
      <c r="J105" s="23"/>
      <c r="K105" s="23"/>
      <c r="L105" s="23"/>
      <c r="M105" s="23"/>
      <c r="N105" s="23"/>
      <c r="O105" s="23"/>
      <c r="P105" s="23"/>
      <c r="Q105" s="36">
        <f aca="true" t="shared" si="14" ref="Q105:S108">Q106</f>
        <v>500000</v>
      </c>
      <c r="R105" s="46">
        <f t="shared" si="14"/>
        <v>0</v>
      </c>
      <c r="S105" s="36">
        <f t="shared" si="14"/>
        <v>500000</v>
      </c>
    </row>
    <row r="106" spans="1:19" s="30" customFormat="1" ht="45">
      <c r="A106" s="26"/>
      <c r="B106" s="27" t="s">
        <v>476</v>
      </c>
      <c r="C106" s="23"/>
      <c r="D106" s="24"/>
      <c r="E106" s="24"/>
      <c r="F106" s="203" t="s">
        <v>790</v>
      </c>
      <c r="G106" s="204" t="s">
        <v>471</v>
      </c>
      <c r="H106" s="204" t="s">
        <v>470</v>
      </c>
      <c r="I106" s="205" t="s">
        <v>470</v>
      </c>
      <c r="J106" s="23"/>
      <c r="K106" s="23"/>
      <c r="L106" s="23"/>
      <c r="M106" s="23"/>
      <c r="N106" s="23"/>
      <c r="O106" s="23"/>
      <c r="P106" s="23"/>
      <c r="Q106" s="36">
        <f t="shared" si="14"/>
        <v>500000</v>
      </c>
      <c r="R106" s="46">
        <f t="shared" si="14"/>
        <v>0</v>
      </c>
      <c r="S106" s="36">
        <f t="shared" si="14"/>
        <v>500000</v>
      </c>
    </row>
    <row r="107" spans="1:19" s="30" customFormat="1" ht="67.5">
      <c r="A107" s="26"/>
      <c r="B107" s="27" t="s">
        <v>618</v>
      </c>
      <c r="C107" s="23"/>
      <c r="D107" s="24"/>
      <c r="E107" s="24"/>
      <c r="F107" s="203" t="s">
        <v>791</v>
      </c>
      <c r="G107" s="204" t="s">
        <v>471</v>
      </c>
      <c r="H107" s="204" t="s">
        <v>470</v>
      </c>
      <c r="I107" s="205" t="s">
        <v>470</v>
      </c>
      <c r="J107" s="23"/>
      <c r="K107" s="23"/>
      <c r="L107" s="23"/>
      <c r="M107" s="23"/>
      <c r="N107" s="23"/>
      <c r="O107" s="23"/>
      <c r="P107" s="23"/>
      <c r="Q107" s="36">
        <f t="shared" si="14"/>
        <v>500000</v>
      </c>
      <c r="R107" s="46">
        <f t="shared" si="14"/>
        <v>0</v>
      </c>
      <c r="S107" s="36">
        <f t="shared" si="14"/>
        <v>500000</v>
      </c>
    </row>
    <row r="108" spans="1:19" s="30" customFormat="1" ht="22.5">
      <c r="A108" s="26"/>
      <c r="B108" s="25" t="s">
        <v>462</v>
      </c>
      <c r="C108" s="26"/>
      <c r="D108" s="29"/>
      <c r="E108" s="29"/>
      <c r="F108" s="200" t="s">
        <v>792</v>
      </c>
      <c r="G108" s="201" t="s">
        <v>471</v>
      </c>
      <c r="H108" s="201" t="s">
        <v>470</v>
      </c>
      <c r="I108" s="202" t="s">
        <v>470</v>
      </c>
      <c r="J108" s="26"/>
      <c r="K108" s="26"/>
      <c r="L108" s="26"/>
      <c r="M108" s="26"/>
      <c r="N108" s="26"/>
      <c r="O108" s="26"/>
      <c r="P108" s="26"/>
      <c r="Q108" s="49">
        <f t="shared" si="14"/>
        <v>500000</v>
      </c>
      <c r="R108" s="45">
        <f t="shared" si="14"/>
        <v>0</v>
      </c>
      <c r="S108" s="49">
        <f t="shared" si="14"/>
        <v>500000</v>
      </c>
    </row>
    <row r="109" spans="1:19" s="30" customFormat="1" ht="12.75">
      <c r="A109" s="26"/>
      <c r="B109" s="61" t="s">
        <v>673</v>
      </c>
      <c r="C109" s="26"/>
      <c r="D109" s="29"/>
      <c r="E109" s="29"/>
      <c r="F109" s="200" t="s">
        <v>793</v>
      </c>
      <c r="G109" s="201" t="s">
        <v>628</v>
      </c>
      <c r="H109" s="201" t="s">
        <v>470</v>
      </c>
      <c r="I109" s="202" t="s">
        <v>470</v>
      </c>
      <c r="J109" s="26"/>
      <c r="K109" s="26"/>
      <c r="L109" s="26"/>
      <c r="M109" s="26"/>
      <c r="N109" s="26"/>
      <c r="O109" s="26"/>
      <c r="P109" s="26"/>
      <c r="Q109" s="49">
        <f>Q110+Q111</f>
        <v>500000</v>
      </c>
      <c r="R109" s="45">
        <f>R110+R111</f>
        <v>0</v>
      </c>
      <c r="S109" s="49">
        <f>S110+S111</f>
        <v>500000</v>
      </c>
    </row>
    <row r="110" spans="1:19" s="30" customFormat="1" ht="25.5" customHeight="1">
      <c r="A110" s="26"/>
      <c r="B110" s="208" t="s">
        <v>806</v>
      </c>
      <c r="C110" s="208"/>
      <c r="D110" s="29"/>
      <c r="E110" s="29"/>
      <c r="F110" s="200" t="s">
        <v>794</v>
      </c>
      <c r="G110" s="201" t="s">
        <v>628</v>
      </c>
      <c r="H110" s="201" t="s">
        <v>470</v>
      </c>
      <c r="I110" s="202" t="s">
        <v>470</v>
      </c>
      <c r="J110" s="26"/>
      <c r="K110" s="26"/>
      <c r="L110" s="26"/>
      <c r="M110" s="26"/>
      <c r="N110" s="26"/>
      <c r="O110" s="26"/>
      <c r="P110" s="26"/>
      <c r="Q110" s="49">
        <v>500000</v>
      </c>
      <c r="R110" s="45">
        <v>0</v>
      </c>
      <c r="S110" s="49">
        <f>Q110-R110</f>
        <v>500000</v>
      </c>
    </row>
    <row r="111" spans="1:19" s="30" customFormat="1" ht="12.75">
      <c r="A111" s="26"/>
      <c r="B111" s="208" t="s">
        <v>434</v>
      </c>
      <c r="C111" s="208"/>
      <c r="D111" s="29"/>
      <c r="E111" s="29"/>
      <c r="F111" s="200" t="s">
        <v>795</v>
      </c>
      <c r="G111" s="201" t="s">
        <v>629</v>
      </c>
      <c r="H111" s="201" t="s">
        <v>470</v>
      </c>
      <c r="I111" s="202" t="s">
        <v>470</v>
      </c>
      <c r="J111" s="26"/>
      <c r="K111" s="26"/>
      <c r="L111" s="26"/>
      <c r="M111" s="26"/>
      <c r="N111" s="26"/>
      <c r="O111" s="26"/>
      <c r="P111" s="26"/>
      <c r="Q111" s="49">
        <v>0</v>
      </c>
      <c r="R111" s="45">
        <v>0</v>
      </c>
      <c r="S111" s="49">
        <f>Q111-R111</f>
        <v>0</v>
      </c>
    </row>
    <row r="112" spans="1:19" s="30" customFormat="1" ht="22.5">
      <c r="A112" s="26"/>
      <c r="B112" s="27" t="s">
        <v>437</v>
      </c>
      <c r="C112" s="23"/>
      <c r="D112" s="24"/>
      <c r="E112" s="24"/>
      <c r="F112" s="203" t="s">
        <v>543</v>
      </c>
      <c r="G112" s="204" t="s">
        <v>471</v>
      </c>
      <c r="H112" s="204" t="s">
        <v>470</v>
      </c>
      <c r="I112" s="205" t="s">
        <v>470</v>
      </c>
      <c r="J112" s="23"/>
      <c r="K112" s="23"/>
      <c r="L112" s="23"/>
      <c r="M112" s="23"/>
      <c r="N112" s="23"/>
      <c r="O112" s="23"/>
      <c r="P112" s="23"/>
      <c r="Q112" s="36">
        <f aca="true" t="shared" si="15" ref="Q112:S118">Q113</f>
        <v>30000</v>
      </c>
      <c r="R112" s="46">
        <f t="shared" si="15"/>
        <v>0</v>
      </c>
      <c r="S112" s="36">
        <f t="shared" si="15"/>
        <v>30000</v>
      </c>
    </row>
    <row r="113" spans="1:19" s="30" customFormat="1" ht="33.75">
      <c r="A113" s="26"/>
      <c r="B113" s="27" t="s">
        <v>477</v>
      </c>
      <c r="C113" s="23"/>
      <c r="D113" s="24"/>
      <c r="E113" s="24"/>
      <c r="F113" s="203" t="s">
        <v>542</v>
      </c>
      <c r="G113" s="204" t="s">
        <v>471</v>
      </c>
      <c r="H113" s="204" t="s">
        <v>470</v>
      </c>
      <c r="I113" s="205" t="s">
        <v>470</v>
      </c>
      <c r="J113" s="23"/>
      <c r="K113" s="23"/>
      <c r="L113" s="23"/>
      <c r="M113" s="23"/>
      <c r="N113" s="23"/>
      <c r="O113" s="23"/>
      <c r="P113" s="23"/>
      <c r="Q113" s="36">
        <f t="shared" si="15"/>
        <v>30000</v>
      </c>
      <c r="R113" s="46">
        <f t="shared" si="15"/>
        <v>0</v>
      </c>
      <c r="S113" s="36">
        <f t="shared" si="15"/>
        <v>30000</v>
      </c>
    </row>
    <row r="114" spans="1:19" s="30" customFormat="1" ht="48" customHeight="1">
      <c r="A114" s="26"/>
      <c r="B114" s="27" t="s">
        <v>476</v>
      </c>
      <c r="C114" s="23"/>
      <c r="D114" s="24"/>
      <c r="E114" s="24"/>
      <c r="F114" s="203" t="s">
        <v>541</v>
      </c>
      <c r="G114" s="204" t="s">
        <v>471</v>
      </c>
      <c r="H114" s="204" t="s">
        <v>470</v>
      </c>
      <c r="I114" s="205" t="s">
        <v>470</v>
      </c>
      <c r="J114" s="23"/>
      <c r="K114" s="23"/>
      <c r="L114" s="23"/>
      <c r="M114" s="23"/>
      <c r="N114" s="23"/>
      <c r="O114" s="23"/>
      <c r="P114" s="23"/>
      <c r="Q114" s="36">
        <f t="shared" si="15"/>
        <v>30000</v>
      </c>
      <c r="R114" s="46">
        <f t="shared" si="15"/>
        <v>0</v>
      </c>
      <c r="S114" s="36">
        <f t="shared" si="15"/>
        <v>30000</v>
      </c>
    </row>
    <row r="115" spans="1:19" s="30" customFormat="1" ht="71.25" customHeight="1">
      <c r="A115" s="26"/>
      <c r="B115" s="27" t="s">
        <v>616</v>
      </c>
      <c r="C115" s="23"/>
      <c r="D115" s="24"/>
      <c r="E115" s="24"/>
      <c r="F115" s="203" t="s">
        <v>540</v>
      </c>
      <c r="G115" s="204" t="s">
        <v>471</v>
      </c>
      <c r="H115" s="204" t="s">
        <v>470</v>
      </c>
      <c r="I115" s="205" t="s">
        <v>470</v>
      </c>
      <c r="J115" s="23"/>
      <c r="K115" s="23"/>
      <c r="L115" s="23"/>
      <c r="M115" s="23"/>
      <c r="N115" s="23"/>
      <c r="O115" s="23"/>
      <c r="P115" s="23"/>
      <c r="Q115" s="36">
        <f t="shared" si="15"/>
        <v>30000</v>
      </c>
      <c r="R115" s="46">
        <f t="shared" si="15"/>
        <v>0</v>
      </c>
      <c r="S115" s="36">
        <f t="shared" si="15"/>
        <v>30000</v>
      </c>
    </row>
    <row r="116" spans="1:19" s="30" customFormat="1" ht="22.5">
      <c r="A116" s="26"/>
      <c r="B116" s="25" t="s">
        <v>462</v>
      </c>
      <c r="C116" s="26"/>
      <c r="D116" s="29"/>
      <c r="E116" s="29"/>
      <c r="F116" s="200" t="s">
        <v>539</v>
      </c>
      <c r="G116" s="201" t="s">
        <v>471</v>
      </c>
      <c r="H116" s="201" t="s">
        <v>470</v>
      </c>
      <c r="I116" s="202" t="s">
        <v>470</v>
      </c>
      <c r="J116" s="26"/>
      <c r="K116" s="26"/>
      <c r="L116" s="26"/>
      <c r="M116" s="26"/>
      <c r="N116" s="26"/>
      <c r="O116" s="26"/>
      <c r="P116" s="26"/>
      <c r="Q116" s="49">
        <f t="shared" si="15"/>
        <v>30000</v>
      </c>
      <c r="R116" s="45">
        <f t="shared" si="15"/>
        <v>0</v>
      </c>
      <c r="S116" s="49">
        <f t="shared" si="15"/>
        <v>30000</v>
      </c>
    </row>
    <row r="117" spans="1:19" s="32" customFormat="1" ht="18.75" customHeight="1">
      <c r="A117" s="26"/>
      <c r="B117" s="60" t="s">
        <v>669</v>
      </c>
      <c r="C117" s="57"/>
      <c r="D117" s="29"/>
      <c r="E117" s="29"/>
      <c r="F117" s="200" t="s">
        <v>691</v>
      </c>
      <c r="G117" s="201" t="s">
        <v>471</v>
      </c>
      <c r="H117" s="201" t="s">
        <v>470</v>
      </c>
      <c r="I117" s="202" t="s">
        <v>470</v>
      </c>
      <c r="J117" s="26"/>
      <c r="K117" s="26"/>
      <c r="L117" s="26"/>
      <c r="M117" s="26"/>
      <c r="N117" s="26"/>
      <c r="O117" s="26"/>
      <c r="P117" s="26"/>
      <c r="Q117" s="49">
        <f t="shared" si="15"/>
        <v>30000</v>
      </c>
      <c r="R117" s="45">
        <f t="shared" si="15"/>
        <v>0</v>
      </c>
      <c r="S117" s="49">
        <f t="shared" si="15"/>
        <v>30000</v>
      </c>
    </row>
    <row r="118" spans="1:19" s="32" customFormat="1" ht="12.75">
      <c r="A118" s="26"/>
      <c r="B118" s="61" t="s">
        <v>673</v>
      </c>
      <c r="C118" s="26"/>
      <c r="D118" s="29"/>
      <c r="E118" s="29"/>
      <c r="F118" s="200" t="s">
        <v>719</v>
      </c>
      <c r="G118" s="201" t="s">
        <v>628</v>
      </c>
      <c r="H118" s="201" t="s">
        <v>470</v>
      </c>
      <c r="I118" s="202" t="s">
        <v>470</v>
      </c>
      <c r="J118" s="26"/>
      <c r="K118" s="26"/>
      <c r="L118" s="26"/>
      <c r="M118" s="26"/>
      <c r="N118" s="26"/>
      <c r="O118" s="26"/>
      <c r="P118" s="26"/>
      <c r="Q118" s="49">
        <f t="shared" si="15"/>
        <v>30000</v>
      </c>
      <c r="R118" s="45">
        <f t="shared" si="15"/>
        <v>0</v>
      </c>
      <c r="S118" s="49">
        <f t="shared" si="15"/>
        <v>30000</v>
      </c>
    </row>
    <row r="119" spans="1:19" s="32" customFormat="1" ht="12.75">
      <c r="A119" s="26"/>
      <c r="B119" s="214" t="s">
        <v>434</v>
      </c>
      <c r="C119" s="214"/>
      <c r="D119" s="29"/>
      <c r="E119" s="29"/>
      <c r="F119" s="200" t="s">
        <v>648</v>
      </c>
      <c r="G119" s="201" t="s">
        <v>628</v>
      </c>
      <c r="H119" s="201" t="s">
        <v>470</v>
      </c>
      <c r="I119" s="202" t="s">
        <v>470</v>
      </c>
      <c r="J119" s="26"/>
      <c r="K119" s="26"/>
      <c r="L119" s="26"/>
      <c r="M119" s="26"/>
      <c r="N119" s="26"/>
      <c r="O119" s="26"/>
      <c r="P119" s="26"/>
      <c r="Q119" s="49">
        <v>30000</v>
      </c>
      <c r="R119" s="45">
        <v>0</v>
      </c>
      <c r="S119" s="49">
        <f>Q119-R119</f>
        <v>30000</v>
      </c>
    </row>
    <row r="120" spans="1:19" s="30" customFormat="1" ht="12.75">
      <c r="A120" s="23"/>
      <c r="B120" s="27" t="s">
        <v>538</v>
      </c>
      <c r="C120" s="23"/>
      <c r="D120" s="24" t="s">
        <v>486</v>
      </c>
      <c r="E120" s="24"/>
      <c r="F120" s="203" t="s">
        <v>537</v>
      </c>
      <c r="G120" s="204" t="s">
        <v>471</v>
      </c>
      <c r="H120" s="204" t="s">
        <v>470</v>
      </c>
      <c r="I120" s="205" t="s">
        <v>470</v>
      </c>
      <c r="J120" s="23"/>
      <c r="K120" s="23"/>
      <c r="L120" s="23"/>
      <c r="M120" s="23"/>
      <c r="N120" s="23"/>
      <c r="O120" s="23"/>
      <c r="P120" s="23"/>
      <c r="Q120" s="36">
        <f>Q121+Q128+Q149</f>
        <v>12660500</v>
      </c>
      <c r="R120" s="46">
        <f>R121+R128+R149</f>
        <v>4576015.72</v>
      </c>
      <c r="S120" s="36">
        <f>Q120-R120</f>
        <v>8084484.28</v>
      </c>
    </row>
    <row r="121" spans="1:19" s="30" customFormat="1" ht="12.75">
      <c r="A121" s="23"/>
      <c r="B121" s="27" t="s">
        <v>438</v>
      </c>
      <c r="C121" s="23"/>
      <c r="D121" s="24"/>
      <c r="E121" s="24"/>
      <c r="F121" s="203" t="s">
        <v>536</v>
      </c>
      <c r="G121" s="204" t="s">
        <v>471</v>
      </c>
      <c r="H121" s="204" t="s">
        <v>470</v>
      </c>
      <c r="I121" s="205" t="s">
        <v>470</v>
      </c>
      <c r="J121" s="23"/>
      <c r="K121" s="23"/>
      <c r="L121" s="23"/>
      <c r="M121" s="23"/>
      <c r="N121" s="23"/>
      <c r="O121" s="23"/>
      <c r="P121" s="23"/>
      <c r="Q121" s="36">
        <f aca="true" t="shared" si="16" ref="Q121:R126">Q122</f>
        <v>171100</v>
      </c>
      <c r="R121" s="46">
        <f t="shared" si="16"/>
        <v>0</v>
      </c>
      <c r="S121" s="36">
        <f>Q121-R121</f>
        <v>171100</v>
      </c>
    </row>
    <row r="122" spans="1:19" s="30" customFormat="1" ht="12.75">
      <c r="A122" s="26"/>
      <c r="B122" s="27" t="s">
        <v>535</v>
      </c>
      <c r="C122" s="23"/>
      <c r="D122" s="24"/>
      <c r="E122" s="24"/>
      <c r="F122" s="203" t="s">
        <v>534</v>
      </c>
      <c r="G122" s="204" t="s">
        <v>471</v>
      </c>
      <c r="H122" s="204" t="s">
        <v>470</v>
      </c>
      <c r="I122" s="205" t="s">
        <v>470</v>
      </c>
      <c r="J122" s="23"/>
      <c r="K122" s="23"/>
      <c r="L122" s="23"/>
      <c r="M122" s="23"/>
      <c r="N122" s="23"/>
      <c r="O122" s="23"/>
      <c r="P122" s="23"/>
      <c r="Q122" s="36">
        <f t="shared" si="16"/>
        <v>171100</v>
      </c>
      <c r="R122" s="46">
        <f t="shared" si="16"/>
        <v>0</v>
      </c>
      <c r="S122" s="36">
        <f>S123</f>
        <v>171100</v>
      </c>
    </row>
    <row r="123" spans="1:19" s="32" customFormat="1" ht="27.75" customHeight="1">
      <c r="A123" s="26"/>
      <c r="B123" s="27" t="s">
        <v>533</v>
      </c>
      <c r="C123" s="23"/>
      <c r="D123" s="24"/>
      <c r="E123" s="24"/>
      <c r="F123" s="203" t="s">
        <v>532</v>
      </c>
      <c r="G123" s="204" t="s">
        <v>471</v>
      </c>
      <c r="H123" s="204" t="s">
        <v>470</v>
      </c>
      <c r="I123" s="205" t="s">
        <v>470</v>
      </c>
      <c r="J123" s="23"/>
      <c r="K123" s="23"/>
      <c r="L123" s="23"/>
      <c r="M123" s="23"/>
      <c r="N123" s="23"/>
      <c r="O123" s="23"/>
      <c r="P123" s="23"/>
      <c r="Q123" s="48">
        <f t="shared" si="16"/>
        <v>171100</v>
      </c>
      <c r="R123" s="46">
        <f t="shared" si="16"/>
        <v>0</v>
      </c>
      <c r="S123" s="36">
        <f>S124</f>
        <v>171100</v>
      </c>
    </row>
    <row r="124" spans="1:19" s="30" customFormat="1" ht="25.5" customHeight="1">
      <c r="A124" s="26"/>
      <c r="B124" s="25" t="s">
        <v>462</v>
      </c>
      <c r="C124" s="26"/>
      <c r="D124" s="29"/>
      <c r="E124" s="29"/>
      <c r="F124" s="200" t="s">
        <v>531</v>
      </c>
      <c r="G124" s="201" t="s">
        <v>471</v>
      </c>
      <c r="H124" s="201" t="s">
        <v>470</v>
      </c>
      <c r="I124" s="202" t="s">
        <v>470</v>
      </c>
      <c r="J124" s="26"/>
      <c r="K124" s="26"/>
      <c r="L124" s="26"/>
      <c r="M124" s="26"/>
      <c r="N124" s="26"/>
      <c r="O124" s="26"/>
      <c r="P124" s="26"/>
      <c r="Q124" s="49">
        <f t="shared" si="16"/>
        <v>171100</v>
      </c>
      <c r="R124" s="45">
        <f t="shared" si="16"/>
        <v>0</v>
      </c>
      <c r="S124" s="49">
        <f>S125</f>
        <v>171100</v>
      </c>
    </row>
    <row r="125" spans="1:19" s="30" customFormat="1" ht="15.75" customHeight="1">
      <c r="A125" s="26"/>
      <c r="B125" s="60" t="s">
        <v>669</v>
      </c>
      <c r="C125" s="57"/>
      <c r="D125" s="29"/>
      <c r="E125" s="29"/>
      <c r="F125" s="200" t="s">
        <v>692</v>
      </c>
      <c r="G125" s="201" t="s">
        <v>471</v>
      </c>
      <c r="H125" s="201" t="s">
        <v>470</v>
      </c>
      <c r="I125" s="202" t="s">
        <v>470</v>
      </c>
      <c r="J125" s="26"/>
      <c r="K125" s="26"/>
      <c r="L125" s="26"/>
      <c r="M125" s="26"/>
      <c r="N125" s="26"/>
      <c r="O125" s="26"/>
      <c r="P125" s="26"/>
      <c r="Q125" s="49">
        <f t="shared" si="16"/>
        <v>171100</v>
      </c>
      <c r="R125" s="45">
        <f t="shared" si="16"/>
        <v>0</v>
      </c>
      <c r="S125" s="49">
        <f>S126</f>
        <v>171100</v>
      </c>
    </row>
    <row r="126" spans="1:19" s="32" customFormat="1" ht="12.75" customHeight="1">
      <c r="A126" s="26"/>
      <c r="B126" s="61" t="s">
        <v>673</v>
      </c>
      <c r="C126" s="26"/>
      <c r="D126" s="29"/>
      <c r="E126" s="29"/>
      <c r="F126" s="200" t="s">
        <v>720</v>
      </c>
      <c r="G126" s="201" t="s">
        <v>628</v>
      </c>
      <c r="H126" s="201" t="s">
        <v>470</v>
      </c>
      <c r="I126" s="202" t="s">
        <v>470</v>
      </c>
      <c r="J126" s="26"/>
      <c r="K126" s="26"/>
      <c r="L126" s="26"/>
      <c r="M126" s="26"/>
      <c r="N126" s="26"/>
      <c r="O126" s="26"/>
      <c r="P126" s="26"/>
      <c r="Q126" s="49">
        <f t="shared" si="16"/>
        <v>171100</v>
      </c>
      <c r="R126" s="45">
        <f t="shared" si="16"/>
        <v>0</v>
      </c>
      <c r="S126" s="49">
        <f>S127</f>
        <v>171100</v>
      </c>
    </row>
    <row r="127" spans="1:19" s="30" customFormat="1" ht="25.5" customHeight="1">
      <c r="A127" s="26"/>
      <c r="B127" s="208" t="s">
        <v>806</v>
      </c>
      <c r="C127" s="208"/>
      <c r="D127" s="29"/>
      <c r="E127" s="29"/>
      <c r="F127" s="200" t="s">
        <v>649</v>
      </c>
      <c r="G127" s="201" t="s">
        <v>628</v>
      </c>
      <c r="H127" s="201" t="s">
        <v>470</v>
      </c>
      <c r="I127" s="202" t="s">
        <v>470</v>
      </c>
      <c r="J127" s="26"/>
      <c r="K127" s="26"/>
      <c r="L127" s="26"/>
      <c r="M127" s="26"/>
      <c r="N127" s="26"/>
      <c r="O127" s="26"/>
      <c r="P127" s="26"/>
      <c r="Q127" s="49">
        <v>171100</v>
      </c>
      <c r="R127" s="45">
        <v>0</v>
      </c>
      <c r="S127" s="49">
        <f>Q127-R127</f>
        <v>171100</v>
      </c>
    </row>
    <row r="128" spans="1:19" s="30" customFormat="1" ht="15.75" customHeight="1">
      <c r="A128" s="26"/>
      <c r="B128" s="27" t="s">
        <v>439</v>
      </c>
      <c r="C128" s="23"/>
      <c r="D128" s="24"/>
      <c r="E128" s="24"/>
      <c r="F128" s="203" t="s">
        <v>530</v>
      </c>
      <c r="G128" s="204" t="s">
        <v>471</v>
      </c>
      <c r="H128" s="204" t="s">
        <v>470</v>
      </c>
      <c r="I128" s="205" t="s">
        <v>470</v>
      </c>
      <c r="J128" s="23"/>
      <c r="K128" s="23"/>
      <c r="L128" s="23"/>
      <c r="M128" s="23"/>
      <c r="N128" s="23"/>
      <c r="O128" s="23"/>
      <c r="P128" s="23"/>
      <c r="Q128" s="36">
        <f>Q129+Q133+Q143</f>
        <v>11254800</v>
      </c>
      <c r="R128" s="46">
        <f>R129+R133+R143</f>
        <v>4428100</v>
      </c>
      <c r="S128" s="36">
        <f>Q128-R128</f>
        <v>6826700</v>
      </c>
    </row>
    <row r="129" spans="1:19" s="30" customFormat="1" ht="30.75" customHeight="1">
      <c r="A129" s="26"/>
      <c r="B129" s="27" t="s">
        <v>665</v>
      </c>
      <c r="C129" s="23"/>
      <c r="D129" s="24"/>
      <c r="E129" s="24"/>
      <c r="F129" s="203" t="s">
        <v>666</v>
      </c>
      <c r="G129" s="241"/>
      <c r="H129" s="241"/>
      <c r="I129" s="242"/>
      <c r="J129" s="23"/>
      <c r="K129" s="23"/>
      <c r="L129" s="23"/>
      <c r="M129" s="23"/>
      <c r="N129" s="23"/>
      <c r="O129" s="23"/>
      <c r="P129" s="23"/>
      <c r="Q129" s="36">
        <f aca="true" t="shared" si="17" ref="Q129:S131">Q130</f>
        <v>3003100</v>
      </c>
      <c r="R129" s="46">
        <f t="shared" si="17"/>
        <v>3003100</v>
      </c>
      <c r="S129" s="36">
        <f t="shared" si="17"/>
        <v>0</v>
      </c>
    </row>
    <row r="130" spans="1:19" s="32" customFormat="1" ht="22.5">
      <c r="A130" s="26"/>
      <c r="B130" s="25" t="s">
        <v>462</v>
      </c>
      <c r="C130" s="23"/>
      <c r="D130" s="24"/>
      <c r="E130" s="24"/>
      <c r="F130" s="200" t="s">
        <v>667</v>
      </c>
      <c r="G130" s="216"/>
      <c r="H130" s="216"/>
      <c r="I130" s="217"/>
      <c r="J130" s="23"/>
      <c r="K130" s="23"/>
      <c r="L130" s="23"/>
      <c r="M130" s="23"/>
      <c r="N130" s="23"/>
      <c r="O130" s="23"/>
      <c r="P130" s="23"/>
      <c r="Q130" s="49">
        <f t="shared" si="17"/>
        <v>3003100</v>
      </c>
      <c r="R130" s="45">
        <f t="shared" si="17"/>
        <v>3003100</v>
      </c>
      <c r="S130" s="49">
        <f t="shared" si="17"/>
        <v>0</v>
      </c>
    </row>
    <row r="131" spans="1:19" s="30" customFormat="1" ht="12.75">
      <c r="A131" s="26"/>
      <c r="B131" s="25" t="s">
        <v>669</v>
      </c>
      <c r="C131" s="23"/>
      <c r="D131" s="24"/>
      <c r="E131" s="24"/>
      <c r="F131" s="200" t="s">
        <v>693</v>
      </c>
      <c r="G131" s="216"/>
      <c r="H131" s="216"/>
      <c r="I131" s="217"/>
      <c r="J131" s="23"/>
      <c r="K131" s="23"/>
      <c r="L131" s="23"/>
      <c r="M131" s="23"/>
      <c r="N131" s="23"/>
      <c r="O131" s="23"/>
      <c r="P131" s="23"/>
      <c r="Q131" s="49">
        <f t="shared" si="17"/>
        <v>3003100</v>
      </c>
      <c r="R131" s="45">
        <f t="shared" si="17"/>
        <v>3003100</v>
      </c>
      <c r="S131" s="49">
        <f t="shared" si="17"/>
        <v>0</v>
      </c>
    </row>
    <row r="132" spans="1:19" s="30" customFormat="1" ht="12.75">
      <c r="A132" s="26"/>
      <c r="B132" s="208" t="s">
        <v>435</v>
      </c>
      <c r="C132" s="208"/>
      <c r="D132" s="24"/>
      <c r="E132" s="24"/>
      <c r="F132" s="200" t="s">
        <v>668</v>
      </c>
      <c r="G132" s="216"/>
      <c r="H132" s="216"/>
      <c r="I132" s="217"/>
      <c r="J132" s="23"/>
      <c r="K132" s="23"/>
      <c r="L132" s="23"/>
      <c r="M132" s="23"/>
      <c r="N132" s="23"/>
      <c r="O132" s="23"/>
      <c r="P132" s="23"/>
      <c r="Q132" s="49">
        <v>3003100</v>
      </c>
      <c r="R132" s="45">
        <v>3003100</v>
      </c>
      <c r="S132" s="49">
        <f>Q132-R132</f>
        <v>0</v>
      </c>
    </row>
    <row r="133" spans="1:19" s="30" customFormat="1" ht="22.5">
      <c r="A133" s="26"/>
      <c r="B133" s="27" t="s">
        <v>529</v>
      </c>
      <c r="C133" s="23"/>
      <c r="D133" s="24"/>
      <c r="E133" s="24"/>
      <c r="F133" s="203" t="s">
        <v>528</v>
      </c>
      <c r="G133" s="204" t="s">
        <v>471</v>
      </c>
      <c r="H133" s="204" t="s">
        <v>470</v>
      </c>
      <c r="I133" s="205" t="s">
        <v>470</v>
      </c>
      <c r="J133" s="23"/>
      <c r="K133" s="23"/>
      <c r="L133" s="23"/>
      <c r="M133" s="23"/>
      <c r="N133" s="23"/>
      <c r="O133" s="23"/>
      <c r="P133" s="23"/>
      <c r="Q133" s="36">
        <f>Q134+Q139</f>
        <v>7621700</v>
      </c>
      <c r="R133" s="36">
        <f>R134+R139</f>
        <v>1425000</v>
      </c>
      <c r="S133" s="36">
        <f>S134</f>
        <v>4278700</v>
      </c>
    </row>
    <row r="134" spans="1:19" s="30" customFormat="1" ht="60" customHeight="1">
      <c r="A134" s="26"/>
      <c r="B134" s="27" t="s">
        <v>809</v>
      </c>
      <c r="C134" s="23"/>
      <c r="D134" s="24"/>
      <c r="E134" s="24"/>
      <c r="F134" s="203" t="s">
        <v>735</v>
      </c>
      <c r="G134" s="204" t="s">
        <v>471</v>
      </c>
      <c r="H134" s="204" t="s">
        <v>470</v>
      </c>
      <c r="I134" s="205" t="s">
        <v>470</v>
      </c>
      <c r="J134" s="23"/>
      <c r="K134" s="23"/>
      <c r="L134" s="23"/>
      <c r="M134" s="23"/>
      <c r="N134" s="23"/>
      <c r="O134" s="23"/>
      <c r="P134" s="23"/>
      <c r="Q134" s="36">
        <f aca="true" t="shared" si="18" ref="Q134:R137">Q135</f>
        <v>5703700</v>
      </c>
      <c r="R134" s="46">
        <f t="shared" si="18"/>
        <v>1425000</v>
      </c>
      <c r="S134" s="46">
        <f>S135</f>
        <v>4278700</v>
      </c>
    </row>
    <row r="135" spans="1:19" s="30" customFormat="1" ht="22.5">
      <c r="A135" s="26"/>
      <c r="B135" s="25" t="s">
        <v>462</v>
      </c>
      <c r="C135" s="26"/>
      <c r="D135" s="29"/>
      <c r="E135" s="29"/>
      <c r="F135" s="200" t="s">
        <v>736</v>
      </c>
      <c r="G135" s="201" t="s">
        <v>471</v>
      </c>
      <c r="H135" s="201" t="s">
        <v>470</v>
      </c>
      <c r="I135" s="202" t="s">
        <v>470</v>
      </c>
      <c r="J135" s="26"/>
      <c r="K135" s="26"/>
      <c r="L135" s="26"/>
      <c r="M135" s="26"/>
      <c r="N135" s="26"/>
      <c r="O135" s="26"/>
      <c r="P135" s="26"/>
      <c r="Q135" s="49">
        <f t="shared" si="18"/>
        <v>5703700</v>
      </c>
      <c r="R135" s="45">
        <f t="shared" si="18"/>
        <v>1425000</v>
      </c>
      <c r="S135" s="49">
        <f>S136</f>
        <v>4278700</v>
      </c>
    </row>
    <row r="136" spans="1:19" s="30" customFormat="1" ht="12.75">
      <c r="A136" s="26"/>
      <c r="B136" s="25" t="s">
        <v>669</v>
      </c>
      <c r="C136" s="26"/>
      <c r="D136" s="29"/>
      <c r="E136" s="29"/>
      <c r="F136" s="200" t="s">
        <v>737</v>
      </c>
      <c r="G136" s="201" t="s">
        <v>471</v>
      </c>
      <c r="H136" s="201" t="s">
        <v>470</v>
      </c>
      <c r="I136" s="202" t="s">
        <v>470</v>
      </c>
      <c r="J136" s="26"/>
      <c r="K136" s="26"/>
      <c r="L136" s="26"/>
      <c r="M136" s="26"/>
      <c r="N136" s="26"/>
      <c r="O136" s="26"/>
      <c r="P136" s="26"/>
      <c r="Q136" s="49">
        <f t="shared" si="18"/>
        <v>5703700</v>
      </c>
      <c r="R136" s="45">
        <f t="shared" si="18"/>
        <v>1425000</v>
      </c>
      <c r="S136" s="49">
        <f>S137</f>
        <v>4278700</v>
      </c>
    </row>
    <row r="137" spans="1:19" s="30" customFormat="1" ht="24.75" customHeight="1">
      <c r="A137" s="26"/>
      <c r="B137" s="25" t="s">
        <v>690</v>
      </c>
      <c r="C137" s="25" t="s">
        <v>690</v>
      </c>
      <c r="D137" s="29"/>
      <c r="E137" s="29"/>
      <c r="F137" s="200" t="s">
        <v>738</v>
      </c>
      <c r="G137" s="201" t="s">
        <v>628</v>
      </c>
      <c r="H137" s="201" t="s">
        <v>470</v>
      </c>
      <c r="I137" s="202" t="s">
        <v>470</v>
      </c>
      <c r="J137" s="26"/>
      <c r="K137" s="26"/>
      <c r="L137" s="26"/>
      <c r="M137" s="26"/>
      <c r="N137" s="26"/>
      <c r="O137" s="26"/>
      <c r="P137" s="26"/>
      <c r="Q137" s="49">
        <f t="shared" si="18"/>
        <v>5703700</v>
      </c>
      <c r="R137" s="49">
        <f t="shared" si="18"/>
        <v>1425000</v>
      </c>
      <c r="S137" s="49">
        <f>S138</f>
        <v>4278700</v>
      </c>
    </row>
    <row r="138" spans="1:19" s="30" customFormat="1" ht="36" customHeight="1">
      <c r="A138" s="26"/>
      <c r="B138" s="25" t="s">
        <v>630</v>
      </c>
      <c r="C138" s="25" t="s">
        <v>630</v>
      </c>
      <c r="D138" s="29"/>
      <c r="E138" s="29"/>
      <c r="F138" s="200" t="s">
        <v>739</v>
      </c>
      <c r="G138" s="201" t="s">
        <v>628</v>
      </c>
      <c r="H138" s="201" t="s">
        <v>470</v>
      </c>
      <c r="I138" s="202" t="s">
        <v>470</v>
      </c>
      <c r="J138" s="26"/>
      <c r="K138" s="26"/>
      <c r="L138" s="26"/>
      <c r="M138" s="26"/>
      <c r="N138" s="26"/>
      <c r="O138" s="26"/>
      <c r="P138" s="26"/>
      <c r="Q138" s="49">
        <v>5703700</v>
      </c>
      <c r="R138" s="45">
        <v>1425000</v>
      </c>
      <c r="S138" s="49">
        <f>Q138-R138</f>
        <v>4278700</v>
      </c>
    </row>
    <row r="139" spans="1:19" s="30" customFormat="1" ht="27.75" customHeight="1">
      <c r="A139" s="26"/>
      <c r="B139" s="27" t="s">
        <v>526</v>
      </c>
      <c r="C139" s="25"/>
      <c r="D139" s="29"/>
      <c r="E139" s="29"/>
      <c r="F139" s="203" t="s">
        <v>525</v>
      </c>
      <c r="G139" s="204"/>
      <c r="H139" s="204"/>
      <c r="I139" s="205"/>
      <c r="J139" s="23"/>
      <c r="K139" s="23"/>
      <c r="L139" s="23"/>
      <c r="M139" s="23"/>
      <c r="N139" s="23"/>
      <c r="O139" s="23"/>
      <c r="P139" s="23"/>
      <c r="Q139" s="36">
        <f aca="true" t="shared" si="19" ref="Q139:S141">Q140</f>
        <v>1918000</v>
      </c>
      <c r="R139" s="36">
        <f t="shared" si="19"/>
        <v>0</v>
      </c>
      <c r="S139" s="36">
        <f t="shared" si="19"/>
        <v>1918000</v>
      </c>
    </row>
    <row r="140" spans="1:19" s="30" customFormat="1" ht="24.75" customHeight="1">
      <c r="A140" s="26"/>
      <c r="B140" s="25" t="s">
        <v>462</v>
      </c>
      <c r="C140" s="25"/>
      <c r="D140" s="29"/>
      <c r="E140" s="29"/>
      <c r="F140" s="203" t="s">
        <v>524</v>
      </c>
      <c r="G140" s="204"/>
      <c r="H140" s="204"/>
      <c r="I140" s="205"/>
      <c r="J140" s="26"/>
      <c r="K140" s="26"/>
      <c r="L140" s="26"/>
      <c r="M140" s="26"/>
      <c r="N140" s="26"/>
      <c r="O140" s="26"/>
      <c r="P140" s="26"/>
      <c r="Q140" s="49">
        <f t="shared" si="19"/>
        <v>1918000</v>
      </c>
      <c r="R140" s="49">
        <f t="shared" si="19"/>
        <v>0</v>
      </c>
      <c r="S140" s="49">
        <f t="shared" si="19"/>
        <v>1918000</v>
      </c>
    </row>
    <row r="141" spans="1:19" s="30" customFormat="1" ht="15" customHeight="1">
      <c r="A141" s="26"/>
      <c r="B141" s="25" t="s">
        <v>669</v>
      </c>
      <c r="C141" s="25"/>
      <c r="D141" s="29"/>
      <c r="E141" s="29"/>
      <c r="F141" s="200" t="s">
        <v>694</v>
      </c>
      <c r="G141" s="201"/>
      <c r="H141" s="201"/>
      <c r="I141" s="202"/>
      <c r="J141" s="26"/>
      <c r="K141" s="26"/>
      <c r="L141" s="26"/>
      <c r="M141" s="26"/>
      <c r="N141" s="26"/>
      <c r="O141" s="26"/>
      <c r="P141" s="26"/>
      <c r="Q141" s="49">
        <f t="shared" si="19"/>
        <v>1918000</v>
      </c>
      <c r="R141" s="49">
        <f t="shared" si="19"/>
        <v>0</v>
      </c>
      <c r="S141" s="49">
        <f t="shared" si="19"/>
        <v>1918000</v>
      </c>
    </row>
    <row r="142" spans="1:19" s="30" customFormat="1" ht="25.5" customHeight="1">
      <c r="A142" s="26"/>
      <c r="B142" s="208" t="s">
        <v>806</v>
      </c>
      <c r="C142" s="208"/>
      <c r="D142" s="29"/>
      <c r="E142" s="29"/>
      <c r="F142" s="200" t="s">
        <v>650</v>
      </c>
      <c r="G142" s="201"/>
      <c r="H142" s="201"/>
      <c r="I142" s="202"/>
      <c r="J142" s="26"/>
      <c r="K142" s="26"/>
      <c r="L142" s="26"/>
      <c r="M142" s="26"/>
      <c r="N142" s="26"/>
      <c r="O142" s="26"/>
      <c r="P142" s="26"/>
      <c r="Q142" s="49">
        <v>1918000</v>
      </c>
      <c r="R142" s="45">
        <v>0</v>
      </c>
      <c r="S142" s="49">
        <f>Q142-R142</f>
        <v>1918000</v>
      </c>
    </row>
    <row r="143" spans="1:19" s="30" customFormat="1" ht="33.75">
      <c r="A143" s="26"/>
      <c r="B143" s="27" t="s">
        <v>477</v>
      </c>
      <c r="C143" s="23"/>
      <c r="D143" s="24"/>
      <c r="E143" s="24"/>
      <c r="F143" s="203" t="s">
        <v>523</v>
      </c>
      <c r="G143" s="204" t="s">
        <v>471</v>
      </c>
      <c r="H143" s="204" t="s">
        <v>470</v>
      </c>
      <c r="I143" s="205" t="s">
        <v>470</v>
      </c>
      <c r="J143" s="23"/>
      <c r="K143" s="23"/>
      <c r="L143" s="23"/>
      <c r="M143" s="23"/>
      <c r="N143" s="23"/>
      <c r="O143" s="23"/>
      <c r="P143" s="23"/>
      <c r="Q143" s="36">
        <f aca="true" t="shared" si="20" ref="Q143:S145">Q144</f>
        <v>630000</v>
      </c>
      <c r="R143" s="46">
        <f t="shared" si="20"/>
        <v>0</v>
      </c>
      <c r="S143" s="36">
        <f t="shared" si="20"/>
        <v>630000</v>
      </c>
    </row>
    <row r="144" spans="1:19" s="30" customFormat="1" ht="45">
      <c r="A144" s="26"/>
      <c r="B144" s="27" t="s">
        <v>476</v>
      </c>
      <c r="C144" s="23"/>
      <c r="D144" s="24"/>
      <c r="E144" s="24"/>
      <c r="F144" s="203" t="s">
        <v>522</v>
      </c>
      <c r="G144" s="204" t="s">
        <v>471</v>
      </c>
      <c r="H144" s="204" t="s">
        <v>470</v>
      </c>
      <c r="I144" s="205" t="s">
        <v>470</v>
      </c>
      <c r="J144" s="23"/>
      <c r="K144" s="23"/>
      <c r="L144" s="23"/>
      <c r="M144" s="23"/>
      <c r="N144" s="23"/>
      <c r="O144" s="23"/>
      <c r="P144" s="23"/>
      <c r="Q144" s="36">
        <f t="shared" si="20"/>
        <v>630000</v>
      </c>
      <c r="R144" s="46">
        <f t="shared" si="20"/>
        <v>0</v>
      </c>
      <c r="S144" s="36">
        <f t="shared" si="20"/>
        <v>630000</v>
      </c>
    </row>
    <row r="145" spans="1:19" s="30" customFormat="1" ht="92.25" customHeight="1">
      <c r="A145" s="26"/>
      <c r="B145" s="27" t="s">
        <v>521</v>
      </c>
      <c r="C145" s="23"/>
      <c r="D145" s="24"/>
      <c r="E145" s="24"/>
      <c r="F145" s="203" t="s">
        <v>520</v>
      </c>
      <c r="G145" s="204" t="s">
        <v>471</v>
      </c>
      <c r="H145" s="204" t="s">
        <v>470</v>
      </c>
      <c r="I145" s="205" t="s">
        <v>470</v>
      </c>
      <c r="J145" s="23"/>
      <c r="K145" s="23"/>
      <c r="L145" s="23"/>
      <c r="M145" s="23"/>
      <c r="N145" s="23"/>
      <c r="O145" s="23"/>
      <c r="P145" s="23"/>
      <c r="Q145" s="36">
        <f t="shared" si="20"/>
        <v>630000</v>
      </c>
      <c r="R145" s="46">
        <f t="shared" si="20"/>
        <v>0</v>
      </c>
      <c r="S145" s="36">
        <f t="shared" si="20"/>
        <v>630000</v>
      </c>
    </row>
    <row r="146" spans="1:19" s="30" customFormat="1" ht="22.5">
      <c r="A146" s="26"/>
      <c r="B146" s="25" t="s">
        <v>462</v>
      </c>
      <c r="C146" s="26"/>
      <c r="D146" s="29"/>
      <c r="E146" s="29"/>
      <c r="F146" s="200" t="s">
        <v>519</v>
      </c>
      <c r="G146" s="201" t="s">
        <v>471</v>
      </c>
      <c r="H146" s="201" t="s">
        <v>470</v>
      </c>
      <c r="I146" s="202" t="s">
        <v>470</v>
      </c>
      <c r="J146" s="26"/>
      <c r="K146" s="26"/>
      <c r="L146" s="26"/>
      <c r="M146" s="26"/>
      <c r="N146" s="26"/>
      <c r="O146" s="26"/>
      <c r="P146" s="26"/>
      <c r="Q146" s="49">
        <f>Q147</f>
        <v>630000</v>
      </c>
      <c r="R146" s="45">
        <f>SUM(R148)</f>
        <v>0</v>
      </c>
      <c r="S146" s="49">
        <f>Q146-R146</f>
        <v>630000</v>
      </c>
    </row>
    <row r="147" spans="1:19" s="30" customFormat="1" ht="12.75">
      <c r="A147" s="26"/>
      <c r="B147" s="60" t="s">
        <v>675</v>
      </c>
      <c r="C147" s="58"/>
      <c r="D147" s="29"/>
      <c r="E147" s="29"/>
      <c r="F147" s="200" t="s">
        <v>721</v>
      </c>
      <c r="G147" s="201" t="s">
        <v>628</v>
      </c>
      <c r="H147" s="201" t="s">
        <v>470</v>
      </c>
      <c r="I147" s="202" t="s">
        <v>470</v>
      </c>
      <c r="J147" s="26"/>
      <c r="K147" s="26"/>
      <c r="L147" s="26"/>
      <c r="M147" s="26"/>
      <c r="N147" s="26"/>
      <c r="O147" s="26"/>
      <c r="P147" s="26"/>
      <c r="Q147" s="49">
        <f>Q148</f>
        <v>630000</v>
      </c>
      <c r="R147" s="45">
        <f>R148</f>
        <v>0</v>
      </c>
      <c r="S147" s="49">
        <f>S148</f>
        <v>630000</v>
      </c>
    </row>
    <row r="148" spans="1:19" s="30" customFormat="1" ht="24.75" customHeight="1">
      <c r="A148" s="26"/>
      <c r="B148" s="209" t="s">
        <v>807</v>
      </c>
      <c r="C148" s="210"/>
      <c r="D148" s="29"/>
      <c r="E148" s="29"/>
      <c r="F148" s="200" t="s">
        <v>651</v>
      </c>
      <c r="G148" s="201" t="s">
        <v>628</v>
      </c>
      <c r="H148" s="201" t="s">
        <v>470</v>
      </c>
      <c r="I148" s="202" t="s">
        <v>470</v>
      </c>
      <c r="J148" s="26"/>
      <c r="K148" s="26"/>
      <c r="L148" s="26"/>
      <c r="M148" s="26"/>
      <c r="N148" s="26"/>
      <c r="O148" s="26"/>
      <c r="P148" s="26"/>
      <c r="Q148" s="49">
        <v>630000</v>
      </c>
      <c r="R148" s="45">
        <v>0</v>
      </c>
      <c r="S148" s="49">
        <f>Q148-R148</f>
        <v>630000</v>
      </c>
    </row>
    <row r="149" spans="1:19" s="30" customFormat="1" ht="12.75">
      <c r="A149" s="23"/>
      <c r="B149" s="27" t="s">
        <v>440</v>
      </c>
      <c r="C149" s="23"/>
      <c r="D149" s="24"/>
      <c r="E149" s="24"/>
      <c r="F149" s="203" t="s">
        <v>518</v>
      </c>
      <c r="G149" s="204" t="s">
        <v>471</v>
      </c>
      <c r="H149" s="204" t="s">
        <v>470</v>
      </c>
      <c r="I149" s="205" t="s">
        <v>470</v>
      </c>
      <c r="J149" s="23"/>
      <c r="K149" s="23"/>
      <c r="L149" s="23"/>
      <c r="M149" s="23"/>
      <c r="N149" s="23"/>
      <c r="O149" s="23"/>
      <c r="P149" s="23"/>
      <c r="Q149" s="36">
        <f>Q150</f>
        <v>1234600</v>
      </c>
      <c r="R149" s="36">
        <f>R150</f>
        <v>147915.72</v>
      </c>
      <c r="S149" s="36">
        <f>S150</f>
        <v>211256.1</v>
      </c>
    </row>
    <row r="150" spans="1:19" s="30" customFormat="1" ht="12.75">
      <c r="A150" s="23"/>
      <c r="B150" s="27" t="s">
        <v>440</v>
      </c>
      <c r="C150" s="23"/>
      <c r="D150" s="24"/>
      <c r="E150" s="24"/>
      <c r="F150" s="203" t="s">
        <v>517</v>
      </c>
      <c r="G150" s="204" t="s">
        <v>471</v>
      </c>
      <c r="H150" s="204" t="s">
        <v>470</v>
      </c>
      <c r="I150" s="205" t="s">
        <v>470</v>
      </c>
      <c r="J150" s="23"/>
      <c r="K150" s="23"/>
      <c r="L150" s="23"/>
      <c r="M150" s="23"/>
      <c r="N150" s="23"/>
      <c r="O150" s="23"/>
      <c r="P150" s="23"/>
      <c r="Q150" s="36">
        <f>Q151+Q157+Q165+Q171+Q180</f>
        <v>1234600</v>
      </c>
      <c r="R150" s="46">
        <f>R151+R157+R165+R171+R180</f>
        <v>147915.72</v>
      </c>
      <c r="S150" s="36">
        <f>S151</f>
        <v>211256.1</v>
      </c>
    </row>
    <row r="151" spans="1:19" s="30" customFormat="1" ht="12.75">
      <c r="A151" s="23"/>
      <c r="B151" s="27" t="s">
        <v>516</v>
      </c>
      <c r="C151" s="23"/>
      <c r="D151" s="24"/>
      <c r="E151" s="24"/>
      <c r="F151" s="203" t="s">
        <v>515</v>
      </c>
      <c r="G151" s="204" t="s">
        <v>471</v>
      </c>
      <c r="H151" s="204" t="s">
        <v>470</v>
      </c>
      <c r="I151" s="205" t="s">
        <v>470</v>
      </c>
      <c r="J151" s="23"/>
      <c r="K151" s="23"/>
      <c r="L151" s="23"/>
      <c r="M151" s="23"/>
      <c r="N151" s="23"/>
      <c r="O151" s="23"/>
      <c r="P151" s="23"/>
      <c r="Q151" s="36">
        <f aca="true" t="shared" si="21" ref="Q151:R153">Q152</f>
        <v>313000</v>
      </c>
      <c r="R151" s="46">
        <f t="shared" si="21"/>
        <v>101743.9</v>
      </c>
      <c r="S151" s="36">
        <f>S152</f>
        <v>211256.1</v>
      </c>
    </row>
    <row r="152" spans="1:19" s="30" customFormat="1" ht="22.5">
      <c r="A152" s="26"/>
      <c r="B152" s="25" t="s">
        <v>462</v>
      </c>
      <c r="C152" s="26"/>
      <c r="D152" s="29" t="s">
        <v>486</v>
      </c>
      <c r="E152" s="29"/>
      <c r="F152" s="200" t="s">
        <v>514</v>
      </c>
      <c r="G152" s="201" t="s">
        <v>471</v>
      </c>
      <c r="H152" s="201" t="s">
        <v>470</v>
      </c>
      <c r="I152" s="202" t="s">
        <v>470</v>
      </c>
      <c r="J152" s="26"/>
      <c r="K152" s="26"/>
      <c r="L152" s="26"/>
      <c r="M152" s="26"/>
      <c r="N152" s="26"/>
      <c r="O152" s="26"/>
      <c r="P152" s="26"/>
      <c r="Q152" s="49">
        <f t="shared" si="21"/>
        <v>313000</v>
      </c>
      <c r="R152" s="45">
        <f t="shared" si="21"/>
        <v>101743.9</v>
      </c>
      <c r="S152" s="49">
        <f>S153</f>
        <v>211256.1</v>
      </c>
    </row>
    <row r="153" spans="1:19" s="30" customFormat="1" ht="17.25" customHeight="1">
      <c r="A153" s="26"/>
      <c r="B153" s="60" t="s">
        <v>669</v>
      </c>
      <c r="C153" s="58"/>
      <c r="D153" s="29"/>
      <c r="E153" s="29"/>
      <c r="F153" s="200" t="s">
        <v>695</v>
      </c>
      <c r="G153" s="201" t="s">
        <v>471</v>
      </c>
      <c r="H153" s="201" t="s">
        <v>470</v>
      </c>
      <c r="I153" s="202" t="s">
        <v>470</v>
      </c>
      <c r="J153" s="26"/>
      <c r="K153" s="26"/>
      <c r="L153" s="26"/>
      <c r="M153" s="26"/>
      <c r="N153" s="26"/>
      <c r="O153" s="26"/>
      <c r="P153" s="26"/>
      <c r="Q153" s="49">
        <f t="shared" si="21"/>
        <v>313000</v>
      </c>
      <c r="R153" s="45">
        <f t="shared" si="21"/>
        <v>101743.9</v>
      </c>
      <c r="S153" s="49">
        <f>S154</f>
        <v>211256.1</v>
      </c>
    </row>
    <row r="154" spans="1:19" s="30" customFormat="1" ht="12.75">
      <c r="A154" s="26"/>
      <c r="B154" s="61" t="s">
        <v>673</v>
      </c>
      <c r="C154" s="26"/>
      <c r="D154" s="29"/>
      <c r="E154" s="29"/>
      <c r="F154" s="200" t="s">
        <v>722</v>
      </c>
      <c r="G154" s="201" t="s">
        <v>628</v>
      </c>
      <c r="H154" s="201" t="s">
        <v>470</v>
      </c>
      <c r="I154" s="202" t="s">
        <v>470</v>
      </c>
      <c r="J154" s="26"/>
      <c r="K154" s="26"/>
      <c r="L154" s="26"/>
      <c r="M154" s="26"/>
      <c r="N154" s="26"/>
      <c r="O154" s="26"/>
      <c r="P154" s="26"/>
      <c r="Q154" s="49">
        <f>Q155+Q156</f>
        <v>313000</v>
      </c>
      <c r="R154" s="45">
        <f>R155+R156</f>
        <v>101743.9</v>
      </c>
      <c r="S154" s="49">
        <f>S155</f>
        <v>211256.1</v>
      </c>
    </row>
    <row r="155" spans="1:19" s="30" customFormat="1" ht="12.75">
      <c r="A155" s="26"/>
      <c r="B155" s="208" t="s">
        <v>455</v>
      </c>
      <c r="C155" s="208"/>
      <c r="D155" s="29"/>
      <c r="E155" s="29"/>
      <c r="F155" s="200" t="s">
        <v>652</v>
      </c>
      <c r="G155" s="201" t="s">
        <v>628</v>
      </c>
      <c r="H155" s="201" t="s">
        <v>470</v>
      </c>
      <c r="I155" s="202" t="s">
        <v>470</v>
      </c>
      <c r="J155" s="26"/>
      <c r="K155" s="26"/>
      <c r="L155" s="26"/>
      <c r="M155" s="26"/>
      <c r="N155" s="26"/>
      <c r="O155" s="26"/>
      <c r="P155" s="26"/>
      <c r="Q155" s="49">
        <v>313000</v>
      </c>
      <c r="R155" s="45">
        <v>101743.9</v>
      </c>
      <c r="S155" s="49">
        <f>Q155-R155</f>
        <v>211256.1</v>
      </c>
    </row>
    <row r="156" spans="1:19" s="30" customFormat="1" ht="12.75" customHeight="1">
      <c r="A156" s="26"/>
      <c r="B156" s="208" t="s">
        <v>806</v>
      </c>
      <c r="C156" s="208"/>
      <c r="D156" s="29"/>
      <c r="E156" s="29"/>
      <c r="F156" s="200" t="s">
        <v>653</v>
      </c>
      <c r="G156" s="201"/>
      <c r="H156" s="201"/>
      <c r="I156" s="202"/>
      <c r="J156" s="26"/>
      <c r="K156" s="26"/>
      <c r="L156" s="26"/>
      <c r="M156" s="26"/>
      <c r="N156" s="26"/>
      <c r="O156" s="26"/>
      <c r="P156" s="26"/>
      <c r="Q156" s="49">
        <v>0</v>
      </c>
      <c r="R156" s="45">
        <v>0</v>
      </c>
      <c r="S156" s="49">
        <f>Q156-R156</f>
        <v>0</v>
      </c>
    </row>
    <row r="157" spans="1:19" s="30" customFormat="1" ht="39" customHeight="1">
      <c r="A157" s="23"/>
      <c r="B157" s="67" t="s">
        <v>808</v>
      </c>
      <c r="C157" s="23"/>
      <c r="D157" s="24" t="s">
        <v>486</v>
      </c>
      <c r="E157" s="24"/>
      <c r="F157" s="203" t="s">
        <v>513</v>
      </c>
      <c r="G157" s="204" t="s">
        <v>471</v>
      </c>
      <c r="H157" s="204" t="s">
        <v>470</v>
      </c>
      <c r="I157" s="205" t="s">
        <v>470</v>
      </c>
      <c r="J157" s="23"/>
      <c r="K157" s="23"/>
      <c r="L157" s="23"/>
      <c r="M157" s="23"/>
      <c r="N157" s="23"/>
      <c r="O157" s="23"/>
      <c r="P157" s="23"/>
      <c r="Q157" s="36">
        <f>Q158</f>
        <v>6200</v>
      </c>
      <c r="R157" s="46">
        <f>R158</f>
        <v>6171.82</v>
      </c>
      <c r="S157" s="36">
        <f>S158</f>
        <v>28.18000000000029</v>
      </c>
    </row>
    <row r="158" spans="1:19" s="30" customFormat="1" ht="26.25" customHeight="1">
      <c r="A158" s="26"/>
      <c r="B158" s="25" t="s">
        <v>462</v>
      </c>
      <c r="C158" s="26"/>
      <c r="D158" s="29" t="s">
        <v>486</v>
      </c>
      <c r="E158" s="29"/>
      <c r="F158" s="200" t="s">
        <v>512</v>
      </c>
      <c r="G158" s="201" t="s">
        <v>471</v>
      </c>
      <c r="H158" s="201" t="s">
        <v>470</v>
      </c>
      <c r="I158" s="202" t="s">
        <v>470</v>
      </c>
      <c r="J158" s="26"/>
      <c r="K158" s="26"/>
      <c r="L158" s="26"/>
      <c r="M158" s="26"/>
      <c r="N158" s="26"/>
      <c r="O158" s="26"/>
      <c r="P158" s="26"/>
      <c r="Q158" s="49">
        <f>Q159+Q163</f>
        <v>6200</v>
      </c>
      <c r="R158" s="45">
        <f>R159+R163</f>
        <v>6171.82</v>
      </c>
      <c r="S158" s="49">
        <f>S159+S163</f>
        <v>28.18000000000029</v>
      </c>
    </row>
    <row r="159" spans="1:19" s="30" customFormat="1" ht="12.75">
      <c r="A159" s="26"/>
      <c r="B159" s="25" t="s">
        <v>669</v>
      </c>
      <c r="C159" s="26"/>
      <c r="D159" s="29"/>
      <c r="E159" s="29"/>
      <c r="F159" s="200" t="s">
        <v>696</v>
      </c>
      <c r="G159" s="201" t="s">
        <v>471</v>
      </c>
      <c r="H159" s="201" t="s">
        <v>470</v>
      </c>
      <c r="I159" s="202" t="s">
        <v>470</v>
      </c>
      <c r="J159" s="26"/>
      <c r="K159" s="26"/>
      <c r="L159" s="26"/>
      <c r="M159" s="26"/>
      <c r="N159" s="26"/>
      <c r="O159" s="26"/>
      <c r="P159" s="26"/>
      <c r="Q159" s="49">
        <f>Q160</f>
        <v>6200</v>
      </c>
      <c r="R159" s="45">
        <f>R160</f>
        <v>6171.82</v>
      </c>
      <c r="S159" s="49">
        <f>S160</f>
        <v>28.18000000000029</v>
      </c>
    </row>
    <row r="160" spans="1:19" s="30" customFormat="1" ht="15" customHeight="1">
      <c r="A160" s="26"/>
      <c r="B160" s="61" t="s">
        <v>673</v>
      </c>
      <c r="C160" s="26"/>
      <c r="D160" s="29"/>
      <c r="E160" s="29"/>
      <c r="F160" s="200" t="s">
        <v>724</v>
      </c>
      <c r="G160" s="201" t="s">
        <v>628</v>
      </c>
      <c r="H160" s="201" t="s">
        <v>470</v>
      </c>
      <c r="I160" s="202" t="s">
        <v>470</v>
      </c>
      <c r="J160" s="26"/>
      <c r="K160" s="26"/>
      <c r="L160" s="26"/>
      <c r="M160" s="26"/>
      <c r="N160" s="26"/>
      <c r="O160" s="26"/>
      <c r="P160" s="26"/>
      <c r="Q160" s="49">
        <f>Q161+Q162</f>
        <v>6200</v>
      </c>
      <c r="R160" s="45">
        <f>R161+R162</f>
        <v>6171.82</v>
      </c>
      <c r="S160" s="49">
        <f>S161</f>
        <v>28.18000000000029</v>
      </c>
    </row>
    <row r="161" spans="1:19" s="30" customFormat="1" ht="23.25" customHeight="1">
      <c r="A161" s="26"/>
      <c r="B161" s="208" t="s">
        <v>806</v>
      </c>
      <c r="C161" s="208"/>
      <c r="D161" s="29"/>
      <c r="E161" s="29"/>
      <c r="F161" s="200" t="s">
        <v>654</v>
      </c>
      <c r="G161" s="201"/>
      <c r="H161" s="201"/>
      <c r="I161" s="202"/>
      <c r="J161" s="26"/>
      <c r="K161" s="26"/>
      <c r="L161" s="26"/>
      <c r="M161" s="26"/>
      <c r="N161" s="26"/>
      <c r="O161" s="26"/>
      <c r="P161" s="26"/>
      <c r="Q161" s="49">
        <v>6200</v>
      </c>
      <c r="R161" s="45">
        <v>6171.82</v>
      </c>
      <c r="S161" s="49">
        <f>Q161-R161</f>
        <v>28.18000000000029</v>
      </c>
    </row>
    <row r="162" spans="1:19" s="30" customFormat="1" ht="12.75">
      <c r="A162" s="26"/>
      <c r="B162" s="208" t="s">
        <v>434</v>
      </c>
      <c r="C162" s="208"/>
      <c r="D162" s="29"/>
      <c r="E162" s="29"/>
      <c r="F162" s="200" t="s">
        <v>707</v>
      </c>
      <c r="G162" s="201"/>
      <c r="H162" s="201"/>
      <c r="I162" s="202"/>
      <c r="J162" s="26"/>
      <c r="K162" s="26"/>
      <c r="L162" s="26"/>
      <c r="M162" s="26"/>
      <c r="N162" s="26"/>
      <c r="O162" s="26"/>
      <c r="P162" s="26"/>
      <c r="Q162" s="49">
        <v>0</v>
      </c>
      <c r="R162" s="45">
        <v>0</v>
      </c>
      <c r="S162" s="49">
        <f>Q162-R162</f>
        <v>0</v>
      </c>
    </row>
    <row r="163" spans="1:19" s="30" customFormat="1" ht="12.75">
      <c r="A163" s="26"/>
      <c r="B163" s="25" t="s">
        <v>675</v>
      </c>
      <c r="C163" s="61"/>
      <c r="D163" s="29"/>
      <c r="E163" s="29"/>
      <c r="F163" s="200" t="s">
        <v>708</v>
      </c>
      <c r="G163" s="201"/>
      <c r="H163" s="201"/>
      <c r="I163" s="202"/>
      <c r="J163" s="26"/>
      <c r="K163" s="26"/>
      <c r="L163" s="26"/>
      <c r="M163" s="26"/>
      <c r="N163" s="26"/>
      <c r="O163" s="26"/>
      <c r="P163" s="26"/>
      <c r="Q163" s="49">
        <f>Q164</f>
        <v>0</v>
      </c>
      <c r="R163" s="45">
        <f>R164</f>
        <v>0</v>
      </c>
      <c r="S163" s="49">
        <f>S164</f>
        <v>0</v>
      </c>
    </row>
    <row r="164" spans="1:19" s="30" customFormat="1" ht="21.75" customHeight="1">
      <c r="A164" s="26"/>
      <c r="B164" s="208" t="s">
        <v>805</v>
      </c>
      <c r="C164" s="208"/>
      <c r="D164" s="29"/>
      <c r="E164" s="29"/>
      <c r="F164" s="200" t="s">
        <v>709</v>
      </c>
      <c r="G164" s="201"/>
      <c r="H164" s="201"/>
      <c r="I164" s="202"/>
      <c r="J164" s="26"/>
      <c r="K164" s="26"/>
      <c r="L164" s="26"/>
      <c r="M164" s="26"/>
      <c r="N164" s="26"/>
      <c r="O164" s="26"/>
      <c r="P164" s="26"/>
      <c r="Q164" s="49">
        <v>0</v>
      </c>
      <c r="R164" s="45">
        <v>0</v>
      </c>
      <c r="S164" s="49">
        <f>Q164-R164</f>
        <v>0</v>
      </c>
    </row>
    <row r="165" spans="1:19" s="30" customFormat="1" ht="12.75">
      <c r="A165" s="23"/>
      <c r="B165" s="27" t="s">
        <v>511</v>
      </c>
      <c r="C165" s="23"/>
      <c r="D165" s="24"/>
      <c r="E165" s="24"/>
      <c r="F165" s="203" t="s">
        <v>510</v>
      </c>
      <c r="G165" s="204"/>
      <c r="H165" s="204"/>
      <c r="I165" s="205"/>
      <c r="J165" s="23"/>
      <c r="K165" s="23"/>
      <c r="L165" s="23"/>
      <c r="M165" s="23"/>
      <c r="N165" s="23"/>
      <c r="O165" s="23"/>
      <c r="P165" s="23"/>
      <c r="Q165" s="36">
        <f>Q166</f>
        <v>155400</v>
      </c>
      <c r="R165" s="46">
        <f>R166</f>
        <v>0</v>
      </c>
      <c r="S165" s="36">
        <f>S166</f>
        <v>155400</v>
      </c>
    </row>
    <row r="166" spans="1:19" s="30" customFormat="1" ht="22.5">
      <c r="A166" s="26"/>
      <c r="B166" s="25" t="s">
        <v>462</v>
      </c>
      <c r="C166" s="26"/>
      <c r="D166" s="29"/>
      <c r="E166" s="29"/>
      <c r="F166" s="200" t="s">
        <v>509</v>
      </c>
      <c r="G166" s="201" t="s">
        <v>471</v>
      </c>
      <c r="H166" s="201" t="s">
        <v>470</v>
      </c>
      <c r="I166" s="202" t="s">
        <v>470</v>
      </c>
      <c r="J166" s="26"/>
      <c r="K166" s="26"/>
      <c r="L166" s="26"/>
      <c r="M166" s="26"/>
      <c r="N166" s="26"/>
      <c r="O166" s="26"/>
      <c r="P166" s="26"/>
      <c r="Q166" s="49">
        <f>Q167+Q169</f>
        <v>155400</v>
      </c>
      <c r="R166" s="45">
        <f>R167+R169</f>
        <v>0</v>
      </c>
      <c r="S166" s="49">
        <f>S167+S169</f>
        <v>155400</v>
      </c>
    </row>
    <row r="167" spans="1:19" s="30" customFormat="1" ht="12.75">
      <c r="A167" s="26"/>
      <c r="B167" s="61" t="s">
        <v>673</v>
      </c>
      <c r="C167" s="26"/>
      <c r="D167" s="29"/>
      <c r="E167" s="29"/>
      <c r="F167" s="200" t="s">
        <v>725</v>
      </c>
      <c r="G167" s="201" t="s">
        <v>628</v>
      </c>
      <c r="H167" s="201" t="s">
        <v>470</v>
      </c>
      <c r="I167" s="202" t="s">
        <v>470</v>
      </c>
      <c r="J167" s="26"/>
      <c r="K167" s="26"/>
      <c r="L167" s="26"/>
      <c r="M167" s="26"/>
      <c r="N167" s="26"/>
      <c r="O167" s="26"/>
      <c r="P167" s="26"/>
      <c r="Q167" s="49">
        <f>Q168</f>
        <v>85400</v>
      </c>
      <c r="R167" s="45">
        <f>R168</f>
        <v>0</v>
      </c>
      <c r="S167" s="49">
        <f>S168</f>
        <v>85400</v>
      </c>
    </row>
    <row r="168" spans="1:19" s="30" customFormat="1" ht="21.75" customHeight="1">
      <c r="A168" s="26"/>
      <c r="B168" s="208" t="s">
        <v>806</v>
      </c>
      <c r="C168" s="208"/>
      <c r="D168" s="29"/>
      <c r="E168" s="29"/>
      <c r="F168" s="200" t="s">
        <v>655</v>
      </c>
      <c r="G168" s="201" t="s">
        <v>628</v>
      </c>
      <c r="H168" s="201" t="s">
        <v>470</v>
      </c>
      <c r="I168" s="202" t="s">
        <v>470</v>
      </c>
      <c r="J168" s="26"/>
      <c r="K168" s="26"/>
      <c r="L168" s="26"/>
      <c r="M168" s="26"/>
      <c r="N168" s="26"/>
      <c r="O168" s="26"/>
      <c r="P168" s="26"/>
      <c r="Q168" s="49">
        <v>85400</v>
      </c>
      <c r="R168" s="45">
        <v>0</v>
      </c>
      <c r="S168" s="49">
        <f>Q168-R168</f>
        <v>85400</v>
      </c>
    </row>
    <row r="169" spans="1:19" s="30" customFormat="1" ht="12.75">
      <c r="A169" s="26"/>
      <c r="B169" s="25" t="s">
        <v>675</v>
      </c>
      <c r="C169" s="61"/>
      <c r="D169" s="29"/>
      <c r="E169" s="29"/>
      <c r="F169" s="200" t="s">
        <v>723</v>
      </c>
      <c r="G169" s="201" t="s">
        <v>629</v>
      </c>
      <c r="H169" s="201" t="s">
        <v>470</v>
      </c>
      <c r="I169" s="202" t="s">
        <v>470</v>
      </c>
      <c r="J169" s="26"/>
      <c r="K169" s="26"/>
      <c r="L169" s="26"/>
      <c r="M169" s="26"/>
      <c r="N169" s="26"/>
      <c r="O169" s="26"/>
      <c r="P169" s="26"/>
      <c r="Q169" s="49">
        <f>Q170</f>
        <v>70000</v>
      </c>
      <c r="R169" s="45">
        <f>R170</f>
        <v>0</v>
      </c>
      <c r="S169" s="49">
        <f>S170</f>
        <v>70000</v>
      </c>
    </row>
    <row r="170" spans="1:19" s="30" customFormat="1" ht="24.75" customHeight="1">
      <c r="A170" s="26"/>
      <c r="B170" s="208" t="s">
        <v>805</v>
      </c>
      <c r="C170" s="208"/>
      <c r="D170" s="29"/>
      <c r="E170" s="29"/>
      <c r="F170" s="200" t="s">
        <v>697</v>
      </c>
      <c r="G170" s="201" t="s">
        <v>629</v>
      </c>
      <c r="H170" s="201" t="s">
        <v>470</v>
      </c>
      <c r="I170" s="202" t="s">
        <v>470</v>
      </c>
      <c r="J170" s="26"/>
      <c r="K170" s="26"/>
      <c r="L170" s="26"/>
      <c r="M170" s="26"/>
      <c r="N170" s="26"/>
      <c r="O170" s="26"/>
      <c r="P170" s="26"/>
      <c r="Q170" s="49">
        <v>70000</v>
      </c>
      <c r="R170" s="45">
        <v>0</v>
      </c>
      <c r="S170" s="49">
        <f>Q170-R170</f>
        <v>70000</v>
      </c>
    </row>
    <row r="171" spans="1:19" s="30" customFormat="1" ht="22.5">
      <c r="A171" s="23"/>
      <c r="B171" s="27" t="s">
        <v>508</v>
      </c>
      <c r="C171" s="23"/>
      <c r="D171" s="24"/>
      <c r="E171" s="24"/>
      <c r="F171" s="203" t="s">
        <v>507</v>
      </c>
      <c r="G171" s="204"/>
      <c r="H171" s="204"/>
      <c r="I171" s="205"/>
      <c r="J171" s="23"/>
      <c r="K171" s="23"/>
      <c r="L171" s="23"/>
      <c r="M171" s="23"/>
      <c r="N171" s="23"/>
      <c r="O171" s="23"/>
      <c r="P171" s="23"/>
      <c r="Q171" s="36">
        <f>Q172</f>
        <v>210000</v>
      </c>
      <c r="R171" s="46">
        <f>R172</f>
        <v>0</v>
      </c>
      <c r="S171" s="36">
        <f>Q171-R171</f>
        <v>210000</v>
      </c>
    </row>
    <row r="172" spans="1:19" s="30" customFormat="1" ht="22.5">
      <c r="A172" s="26"/>
      <c r="B172" s="25" t="s">
        <v>462</v>
      </c>
      <c r="C172" s="26"/>
      <c r="D172" s="29"/>
      <c r="E172" s="29"/>
      <c r="F172" s="200" t="s">
        <v>506</v>
      </c>
      <c r="G172" s="201" t="s">
        <v>471</v>
      </c>
      <c r="H172" s="201" t="s">
        <v>470</v>
      </c>
      <c r="I172" s="202" t="s">
        <v>470</v>
      </c>
      <c r="J172" s="26"/>
      <c r="K172" s="26"/>
      <c r="L172" s="26"/>
      <c r="M172" s="26"/>
      <c r="N172" s="26"/>
      <c r="O172" s="26"/>
      <c r="P172" s="26"/>
      <c r="Q172" s="49">
        <f>Q173+Q177</f>
        <v>210000</v>
      </c>
      <c r="R172" s="45">
        <f>R173+R177</f>
        <v>0</v>
      </c>
      <c r="S172" s="49">
        <f>S173+S177</f>
        <v>120000</v>
      </c>
    </row>
    <row r="173" spans="1:19" s="30" customFormat="1" ht="15.75" customHeight="1">
      <c r="A173" s="26"/>
      <c r="B173" s="25" t="s">
        <v>669</v>
      </c>
      <c r="C173" s="26"/>
      <c r="D173" s="29"/>
      <c r="E173" s="29"/>
      <c r="F173" s="200" t="s">
        <v>698</v>
      </c>
      <c r="G173" s="201" t="s">
        <v>471</v>
      </c>
      <c r="H173" s="201" t="s">
        <v>470</v>
      </c>
      <c r="I173" s="202" t="s">
        <v>470</v>
      </c>
      <c r="J173" s="26"/>
      <c r="K173" s="26"/>
      <c r="L173" s="26"/>
      <c r="M173" s="26"/>
      <c r="N173" s="26"/>
      <c r="O173" s="26"/>
      <c r="P173" s="26"/>
      <c r="Q173" s="49">
        <f>Q174</f>
        <v>50000</v>
      </c>
      <c r="R173" s="45">
        <f>R174</f>
        <v>0</v>
      </c>
      <c r="S173" s="49">
        <f>S174</f>
        <v>50000</v>
      </c>
    </row>
    <row r="174" spans="1:19" s="30" customFormat="1" ht="12.75">
      <c r="A174" s="26"/>
      <c r="B174" s="61" t="s">
        <v>673</v>
      </c>
      <c r="C174" s="26"/>
      <c r="D174" s="29"/>
      <c r="E174" s="29"/>
      <c r="F174" s="200" t="s">
        <v>777</v>
      </c>
      <c r="G174" s="201"/>
      <c r="H174" s="201"/>
      <c r="I174" s="202"/>
      <c r="J174" s="26"/>
      <c r="K174" s="26"/>
      <c r="L174" s="26"/>
      <c r="M174" s="26"/>
      <c r="N174" s="26"/>
      <c r="O174" s="26"/>
      <c r="P174" s="26"/>
      <c r="Q174" s="49">
        <f>Q175+Q176</f>
        <v>50000</v>
      </c>
      <c r="R174" s="45">
        <f>R175+R176</f>
        <v>0</v>
      </c>
      <c r="S174" s="49">
        <f>S175</f>
        <v>50000</v>
      </c>
    </row>
    <row r="175" spans="1:19" s="30" customFormat="1" ht="24" customHeight="1">
      <c r="A175" s="26"/>
      <c r="B175" s="206" t="s">
        <v>806</v>
      </c>
      <c r="C175" s="207"/>
      <c r="D175" s="29"/>
      <c r="E175" s="29"/>
      <c r="F175" s="200" t="s">
        <v>656</v>
      </c>
      <c r="G175" s="201"/>
      <c r="H175" s="201"/>
      <c r="I175" s="202"/>
      <c r="J175" s="26"/>
      <c r="K175" s="26"/>
      <c r="L175" s="26"/>
      <c r="M175" s="26"/>
      <c r="N175" s="26"/>
      <c r="O175" s="26"/>
      <c r="P175" s="26"/>
      <c r="Q175" s="49">
        <v>50000</v>
      </c>
      <c r="R175" s="45">
        <v>0</v>
      </c>
      <c r="S175" s="49">
        <f>Q175-R175</f>
        <v>50000</v>
      </c>
    </row>
    <row r="176" spans="1:19" s="30" customFormat="1" ht="12.75">
      <c r="A176" s="26"/>
      <c r="B176" s="206" t="s">
        <v>434</v>
      </c>
      <c r="C176" s="207"/>
      <c r="D176" s="29"/>
      <c r="E176" s="29"/>
      <c r="F176" s="200" t="s">
        <v>657</v>
      </c>
      <c r="G176" s="201"/>
      <c r="H176" s="201"/>
      <c r="I176" s="202"/>
      <c r="J176" s="26"/>
      <c r="K176" s="26"/>
      <c r="L176" s="26"/>
      <c r="M176" s="26"/>
      <c r="N176" s="26"/>
      <c r="O176" s="26"/>
      <c r="P176" s="26"/>
      <c r="Q176" s="49">
        <v>0</v>
      </c>
      <c r="R176" s="45">
        <v>0</v>
      </c>
      <c r="S176" s="49">
        <f>Q176-R176</f>
        <v>0</v>
      </c>
    </row>
    <row r="177" spans="1:19" s="30" customFormat="1" ht="12.75">
      <c r="A177" s="26"/>
      <c r="B177" s="25" t="s">
        <v>675</v>
      </c>
      <c r="C177" s="61"/>
      <c r="D177" s="29"/>
      <c r="E177" s="29"/>
      <c r="F177" s="200" t="s">
        <v>776</v>
      </c>
      <c r="G177" s="201" t="s">
        <v>631</v>
      </c>
      <c r="H177" s="201" t="s">
        <v>470</v>
      </c>
      <c r="I177" s="202" t="s">
        <v>470</v>
      </c>
      <c r="J177" s="26"/>
      <c r="K177" s="26"/>
      <c r="L177" s="26"/>
      <c r="M177" s="26"/>
      <c r="N177" s="26"/>
      <c r="O177" s="26"/>
      <c r="P177" s="26"/>
      <c r="Q177" s="49">
        <f>SUM(Q178:Q179)</f>
        <v>160000</v>
      </c>
      <c r="R177" s="49">
        <f>SUM(R178:R179)</f>
        <v>0</v>
      </c>
      <c r="S177" s="49">
        <f>SUM(S178:S179)</f>
        <v>70000</v>
      </c>
    </row>
    <row r="178" spans="1:19" s="30" customFormat="1" ht="26.25" customHeight="1">
      <c r="A178" s="26"/>
      <c r="B178" s="209" t="s">
        <v>807</v>
      </c>
      <c r="C178" s="210"/>
      <c r="D178" s="29"/>
      <c r="E178" s="29"/>
      <c r="F178" s="200" t="s">
        <v>778</v>
      </c>
      <c r="G178" s="201" t="s">
        <v>631</v>
      </c>
      <c r="H178" s="201" t="s">
        <v>470</v>
      </c>
      <c r="I178" s="202" t="s">
        <v>470</v>
      </c>
      <c r="J178" s="26"/>
      <c r="K178" s="26"/>
      <c r="L178" s="26"/>
      <c r="M178" s="26"/>
      <c r="N178" s="26"/>
      <c r="O178" s="26"/>
      <c r="P178" s="26"/>
      <c r="Q178" s="49">
        <v>90000</v>
      </c>
      <c r="R178" s="45">
        <v>0</v>
      </c>
      <c r="S178" s="49"/>
    </row>
    <row r="179" spans="1:19" s="30" customFormat="1" ht="21.75" customHeight="1">
      <c r="A179" s="26"/>
      <c r="B179" s="208" t="s">
        <v>805</v>
      </c>
      <c r="C179" s="208"/>
      <c r="D179" s="29"/>
      <c r="E179" s="29"/>
      <c r="F179" s="200" t="s">
        <v>658</v>
      </c>
      <c r="G179" s="201" t="s">
        <v>631</v>
      </c>
      <c r="H179" s="201" t="s">
        <v>470</v>
      </c>
      <c r="I179" s="202" t="s">
        <v>470</v>
      </c>
      <c r="J179" s="26"/>
      <c r="K179" s="26"/>
      <c r="L179" s="26"/>
      <c r="M179" s="26"/>
      <c r="N179" s="26"/>
      <c r="O179" s="26"/>
      <c r="P179" s="26"/>
      <c r="Q179" s="49">
        <v>70000</v>
      </c>
      <c r="R179" s="45">
        <v>0</v>
      </c>
      <c r="S179" s="49">
        <f>Q179-R179</f>
        <v>70000</v>
      </c>
    </row>
    <row r="180" spans="1:19" s="30" customFormat="1" ht="33.75">
      <c r="A180" s="23"/>
      <c r="B180" s="27" t="s">
        <v>617</v>
      </c>
      <c r="C180" s="23"/>
      <c r="D180" s="24"/>
      <c r="E180" s="24"/>
      <c r="F180" s="203" t="s">
        <v>505</v>
      </c>
      <c r="G180" s="204" t="s">
        <v>471</v>
      </c>
      <c r="H180" s="204" t="s">
        <v>470</v>
      </c>
      <c r="I180" s="205" t="s">
        <v>470</v>
      </c>
      <c r="J180" s="23"/>
      <c r="K180" s="23"/>
      <c r="L180" s="23"/>
      <c r="M180" s="23"/>
      <c r="N180" s="23"/>
      <c r="O180" s="23"/>
      <c r="P180" s="23"/>
      <c r="Q180" s="36">
        <f>Q181</f>
        <v>550000</v>
      </c>
      <c r="R180" s="46">
        <f>R181</f>
        <v>40000</v>
      </c>
      <c r="S180" s="36">
        <f>S181</f>
        <v>510000</v>
      </c>
    </row>
    <row r="181" spans="1:19" s="30" customFormat="1" ht="22.5">
      <c r="A181" s="26"/>
      <c r="B181" s="25" t="s">
        <v>462</v>
      </c>
      <c r="C181" s="26"/>
      <c r="D181" s="29"/>
      <c r="E181" s="29"/>
      <c r="F181" s="200" t="s">
        <v>504</v>
      </c>
      <c r="G181" s="201" t="s">
        <v>471</v>
      </c>
      <c r="H181" s="201" t="s">
        <v>470</v>
      </c>
      <c r="I181" s="202" t="s">
        <v>470</v>
      </c>
      <c r="J181" s="26"/>
      <c r="K181" s="26"/>
      <c r="L181" s="26"/>
      <c r="M181" s="26"/>
      <c r="N181" s="26"/>
      <c r="O181" s="26"/>
      <c r="P181" s="26"/>
      <c r="Q181" s="49">
        <f>Q182+Q186</f>
        <v>550000</v>
      </c>
      <c r="R181" s="45">
        <f>R182+R186</f>
        <v>40000</v>
      </c>
      <c r="S181" s="49">
        <f>S182+S186</f>
        <v>510000</v>
      </c>
    </row>
    <row r="182" spans="1:19" s="30" customFormat="1" ht="15.75" customHeight="1">
      <c r="A182" s="26"/>
      <c r="B182" s="25" t="s">
        <v>669</v>
      </c>
      <c r="C182" s="26"/>
      <c r="D182" s="29"/>
      <c r="E182" s="29"/>
      <c r="F182" s="200" t="s">
        <v>699</v>
      </c>
      <c r="G182" s="201" t="s">
        <v>471</v>
      </c>
      <c r="H182" s="201" t="s">
        <v>470</v>
      </c>
      <c r="I182" s="202" t="s">
        <v>470</v>
      </c>
      <c r="J182" s="26"/>
      <c r="K182" s="26"/>
      <c r="L182" s="26"/>
      <c r="M182" s="26"/>
      <c r="N182" s="26"/>
      <c r="O182" s="26"/>
      <c r="P182" s="26"/>
      <c r="Q182" s="49">
        <f>Q183</f>
        <v>540000</v>
      </c>
      <c r="R182" s="45">
        <f>R183</f>
        <v>40000</v>
      </c>
      <c r="S182" s="49">
        <f>S183</f>
        <v>500000</v>
      </c>
    </row>
    <row r="183" spans="1:19" s="30" customFormat="1" ht="14.25" customHeight="1">
      <c r="A183" s="26"/>
      <c r="B183" s="61" t="s">
        <v>673</v>
      </c>
      <c r="C183" s="26"/>
      <c r="D183" s="29"/>
      <c r="E183" s="29"/>
      <c r="F183" s="200" t="s">
        <v>729</v>
      </c>
      <c r="G183" s="201" t="s">
        <v>628</v>
      </c>
      <c r="H183" s="201" t="s">
        <v>470</v>
      </c>
      <c r="I183" s="202" t="s">
        <v>470</v>
      </c>
      <c r="J183" s="26"/>
      <c r="K183" s="26"/>
      <c r="L183" s="26"/>
      <c r="M183" s="26"/>
      <c r="N183" s="26"/>
      <c r="O183" s="26"/>
      <c r="P183" s="26"/>
      <c r="Q183" s="49">
        <f>Q184+Q185</f>
        <v>540000</v>
      </c>
      <c r="R183" s="45">
        <f>R184+R185</f>
        <v>40000</v>
      </c>
      <c r="S183" s="49">
        <f>S184+S185</f>
        <v>500000</v>
      </c>
    </row>
    <row r="184" spans="1:19" s="30" customFormat="1" ht="22.5" customHeight="1">
      <c r="A184" s="26"/>
      <c r="B184" s="208" t="s">
        <v>806</v>
      </c>
      <c r="C184" s="208"/>
      <c r="D184" s="29"/>
      <c r="E184" s="29"/>
      <c r="F184" s="200" t="s">
        <v>659</v>
      </c>
      <c r="G184" s="201" t="s">
        <v>628</v>
      </c>
      <c r="H184" s="201" t="s">
        <v>470</v>
      </c>
      <c r="I184" s="202" t="s">
        <v>470</v>
      </c>
      <c r="J184" s="26"/>
      <c r="K184" s="26"/>
      <c r="L184" s="26"/>
      <c r="M184" s="26"/>
      <c r="N184" s="26"/>
      <c r="O184" s="26"/>
      <c r="P184" s="26"/>
      <c r="Q184" s="45">
        <v>540000</v>
      </c>
      <c r="R184" s="45">
        <v>40000</v>
      </c>
      <c r="S184" s="49">
        <f>Q184-R184</f>
        <v>500000</v>
      </c>
    </row>
    <row r="185" spans="1:19" s="30" customFormat="1" ht="13.5" customHeight="1">
      <c r="A185" s="26"/>
      <c r="B185" s="208" t="s">
        <v>434</v>
      </c>
      <c r="C185" s="208"/>
      <c r="D185" s="29"/>
      <c r="E185" s="29"/>
      <c r="F185" s="200" t="s">
        <v>660</v>
      </c>
      <c r="G185" s="201" t="s">
        <v>629</v>
      </c>
      <c r="H185" s="201" t="s">
        <v>470</v>
      </c>
      <c r="I185" s="202" t="s">
        <v>470</v>
      </c>
      <c r="J185" s="26"/>
      <c r="K185" s="26"/>
      <c r="L185" s="26"/>
      <c r="M185" s="26"/>
      <c r="N185" s="26"/>
      <c r="O185" s="26"/>
      <c r="P185" s="26"/>
      <c r="Q185" s="45">
        <v>0</v>
      </c>
      <c r="R185" s="45">
        <v>0</v>
      </c>
      <c r="S185" s="49">
        <f>Q185-R185</f>
        <v>0</v>
      </c>
    </row>
    <row r="186" spans="1:19" ht="12.75">
      <c r="A186" s="26"/>
      <c r="B186" s="25" t="s">
        <v>675</v>
      </c>
      <c r="C186" s="61"/>
      <c r="D186" s="29"/>
      <c r="E186" s="29"/>
      <c r="F186" s="200" t="s">
        <v>728</v>
      </c>
      <c r="G186" s="201" t="s">
        <v>631</v>
      </c>
      <c r="H186" s="201" t="s">
        <v>470</v>
      </c>
      <c r="I186" s="202" t="s">
        <v>470</v>
      </c>
      <c r="J186" s="26"/>
      <c r="K186" s="26"/>
      <c r="L186" s="26"/>
      <c r="M186" s="26"/>
      <c r="N186" s="26"/>
      <c r="O186" s="26"/>
      <c r="P186" s="26"/>
      <c r="Q186" s="45">
        <f>Q187</f>
        <v>10000</v>
      </c>
      <c r="R186" s="45">
        <f>R187</f>
        <v>0</v>
      </c>
      <c r="S186" s="45">
        <f>S187</f>
        <v>10000</v>
      </c>
    </row>
    <row r="187" spans="1:19" ht="24" customHeight="1">
      <c r="A187" s="26"/>
      <c r="B187" s="208" t="s">
        <v>805</v>
      </c>
      <c r="C187" s="208"/>
      <c r="D187" s="29"/>
      <c r="E187" s="29"/>
      <c r="F187" s="200" t="s">
        <v>661</v>
      </c>
      <c r="G187" s="201" t="s">
        <v>631</v>
      </c>
      <c r="H187" s="201" t="s">
        <v>470</v>
      </c>
      <c r="I187" s="202" t="s">
        <v>470</v>
      </c>
      <c r="J187" s="26"/>
      <c r="K187" s="26"/>
      <c r="L187" s="26"/>
      <c r="M187" s="26"/>
      <c r="N187" s="26"/>
      <c r="O187" s="26"/>
      <c r="P187" s="26"/>
      <c r="Q187" s="45">
        <v>10000</v>
      </c>
      <c r="R187" s="45">
        <v>0</v>
      </c>
      <c r="S187" s="49">
        <f>Q187-R187</f>
        <v>10000</v>
      </c>
    </row>
    <row r="188" spans="1:19" ht="18" customHeight="1">
      <c r="A188" s="28"/>
      <c r="B188" s="27" t="s">
        <v>485</v>
      </c>
      <c r="C188" s="23"/>
      <c r="D188" s="24"/>
      <c r="E188" s="24"/>
      <c r="F188" s="203" t="s">
        <v>745</v>
      </c>
      <c r="G188" s="204"/>
      <c r="H188" s="204"/>
      <c r="I188" s="205"/>
      <c r="J188" s="23"/>
      <c r="K188" s="23"/>
      <c r="L188" s="23"/>
      <c r="M188" s="23"/>
      <c r="N188" s="23"/>
      <c r="O188" s="23"/>
      <c r="P188" s="23"/>
      <c r="Q188" s="50">
        <f aca="true" t="shared" si="22" ref="Q188:S194">Q189</f>
        <v>499600</v>
      </c>
      <c r="R188" s="46">
        <f t="shared" si="22"/>
        <v>86200</v>
      </c>
      <c r="S188" s="46">
        <f t="shared" si="22"/>
        <v>413400</v>
      </c>
    </row>
    <row r="189" spans="1:19" ht="24.75" customHeight="1">
      <c r="A189" s="28"/>
      <c r="B189" s="31" t="s">
        <v>484</v>
      </c>
      <c r="C189" s="23"/>
      <c r="D189" s="24"/>
      <c r="E189" s="24"/>
      <c r="F189" s="203" t="s">
        <v>746</v>
      </c>
      <c r="G189" s="204"/>
      <c r="H189" s="204"/>
      <c r="I189" s="205"/>
      <c r="J189" s="23"/>
      <c r="K189" s="23"/>
      <c r="L189" s="23"/>
      <c r="M189" s="23"/>
      <c r="N189" s="23"/>
      <c r="O189" s="23"/>
      <c r="P189" s="23"/>
      <c r="Q189" s="50">
        <f t="shared" si="22"/>
        <v>499600</v>
      </c>
      <c r="R189" s="46">
        <f t="shared" si="22"/>
        <v>86200</v>
      </c>
      <c r="S189" s="46">
        <f t="shared" si="22"/>
        <v>413400</v>
      </c>
    </row>
    <row r="190" spans="1:19" ht="30.75" customHeight="1">
      <c r="A190" s="28"/>
      <c r="B190" s="31" t="s">
        <v>483</v>
      </c>
      <c r="C190" s="23"/>
      <c r="D190" s="24"/>
      <c r="E190" s="24"/>
      <c r="F190" s="203" t="s">
        <v>747</v>
      </c>
      <c r="G190" s="204"/>
      <c r="H190" s="204"/>
      <c r="I190" s="205"/>
      <c r="J190" s="23"/>
      <c r="K190" s="23"/>
      <c r="L190" s="23"/>
      <c r="M190" s="23"/>
      <c r="N190" s="23"/>
      <c r="O190" s="23"/>
      <c r="P190" s="23"/>
      <c r="Q190" s="50">
        <f t="shared" si="22"/>
        <v>499600</v>
      </c>
      <c r="R190" s="46">
        <f t="shared" si="22"/>
        <v>86200</v>
      </c>
      <c r="S190" s="46">
        <f t="shared" si="22"/>
        <v>413400</v>
      </c>
    </row>
    <row r="191" spans="1:19" ht="22.5" customHeight="1">
      <c r="A191" s="28"/>
      <c r="B191" s="31" t="s">
        <v>482</v>
      </c>
      <c r="C191" s="23"/>
      <c r="D191" s="24"/>
      <c r="E191" s="24"/>
      <c r="F191" s="203" t="s">
        <v>748</v>
      </c>
      <c r="G191" s="204"/>
      <c r="H191" s="204"/>
      <c r="I191" s="205"/>
      <c r="J191" s="23"/>
      <c r="K191" s="23"/>
      <c r="L191" s="23"/>
      <c r="M191" s="23"/>
      <c r="N191" s="23"/>
      <c r="O191" s="23"/>
      <c r="P191" s="23"/>
      <c r="Q191" s="50">
        <f t="shared" si="22"/>
        <v>499600</v>
      </c>
      <c r="R191" s="46">
        <f t="shared" si="22"/>
        <v>86200</v>
      </c>
      <c r="S191" s="46">
        <f t="shared" si="22"/>
        <v>413400</v>
      </c>
    </row>
    <row r="192" spans="1:19" ht="18" customHeight="1">
      <c r="A192" s="28"/>
      <c r="B192" s="25" t="s">
        <v>775</v>
      </c>
      <c r="C192" s="23"/>
      <c r="D192" s="24"/>
      <c r="E192" s="24"/>
      <c r="F192" s="200" t="s">
        <v>749</v>
      </c>
      <c r="G192" s="201"/>
      <c r="H192" s="201"/>
      <c r="I192" s="202"/>
      <c r="J192" s="23"/>
      <c r="K192" s="23"/>
      <c r="L192" s="23"/>
      <c r="M192" s="23"/>
      <c r="N192" s="23"/>
      <c r="O192" s="23"/>
      <c r="P192" s="23"/>
      <c r="Q192" s="51">
        <f t="shared" si="22"/>
        <v>499600</v>
      </c>
      <c r="R192" s="51">
        <f t="shared" si="22"/>
        <v>86200</v>
      </c>
      <c r="S192" s="51">
        <f t="shared" si="22"/>
        <v>413400</v>
      </c>
    </row>
    <row r="193" spans="1:19" ht="18" customHeight="1">
      <c r="A193" s="28"/>
      <c r="B193" s="25" t="s">
        <v>669</v>
      </c>
      <c r="C193" s="23"/>
      <c r="D193" s="24"/>
      <c r="E193" s="24"/>
      <c r="F193" s="200" t="s">
        <v>750</v>
      </c>
      <c r="G193" s="201"/>
      <c r="H193" s="201"/>
      <c r="I193" s="202"/>
      <c r="J193" s="23"/>
      <c r="K193" s="23"/>
      <c r="L193" s="23"/>
      <c r="M193" s="23"/>
      <c r="N193" s="23"/>
      <c r="O193" s="23"/>
      <c r="P193" s="23"/>
      <c r="Q193" s="55">
        <f t="shared" si="22"/>
        <v>499600</v>
      </c>
      <c r="R193" s="63">
        <f t="shared" si="22"/>
        <v>86200</v>
      </c>
      <c r="S193" s="55">
        <f t="shared" si="22"/>
        <v>413400</v>
      </c>
    </row>
    <row r="194" spans="1:19" ht="25.5" customHeight="1">
      <c r="A194" s="28"/>
      <c r="B194" s="25" t="s">
        <v>690</v>
      </c>
      <c r="C194" s="23"/>
      <c r="D194" s="24"/>
      <c r="E194" s="24"/>
      <c r="F194" s="200" t="s">
        <v>751</v>
      </c>
      <c r="G194" s="201"/>
      <c r="H194" s="201"/>
      <c r="I194" s="202"/>
      <c r="J194" s="23"/>
      <c r="K194" s="23"/>
      <c r="L194" s="23"/>
      <c r="M194" s="23"/>
      <c r="N194" s="23"/>
      <c r="O194" s="23"/>
      <c r="P194" s="23"/>
      <c r="Q194" s="55">
        <f t="shared" si="22"/>
        <v>499600</v>
      </c>
      <c r="R194" s="55">
        <f t="shared" si="22"/>
        <v>86200</v>
      </c>
      <c r="S194" s="55">
        <f t="shared" si="22"/>
        <v>413400</v>
      </c>
    </row>
    <row r="195" spans="1:19" ht="36.75" customHeight="1">
      <c r="A195" s="28"/>
      <c r="B195" s="206" t="s">
        <v>799</v>
      </c>
      <c r="C195" s="207"/>
      <c r="D195" s="24"/>
      <c r="E195" s="24"/>
      <c r="F195" s="200" t="s">
        <v>752</v>
      </c>
      <c r="G195" s="201"/>
      <c r="H195" s="201"/>
      <c r="I195" s="202"/>
      <c r="J195" s="23"/>
      <c r="K195" s="23"/>
      <c r="L195" s="23"/>
      <c r="M195" s="23"/>
      <c r="N195" s="23"/>
      <c r="O195" s="23"/>
      <c r="P195" s="23"/>
      <c r="Q195" s="55">
        <v>499600</v>
      </c>
      <c r="R195" s="45">
        <v>86200</v>
      </c>
      <c r="S195" s="49">
        <f>Q195-R195</f>
        <v>413400</v>
      </c>
    </row>
    <row r="196" spans="1:19" ht="18" customHeight="1">
      <c r="A196" s="23"/>
      <c r="B196" s="27" t="s">
        <v>481</v>
      </c>
      <c r="C196" s="23"/>
      <c r="D196" s="24" t="s">
        <v>478</v>
      </c>
      <c r="E196" s="24"/>
      <c r="F196" s="203" t="s">
        <v>753</v>
      </c>
      <c r="G196" s="204"/>
      <c r="H196" s="204"/>
      <c r="I196" s="205"/>
      <c r="J196" s="23"/>
      <c r="K196" s="23"/>
      <c r="L196" s="23"/>
      <c r="M196" s="23"/>
      <c r="N196" s="23"/>
      <c r="O196" s="23"/>
      <c r="P196" s="23"/>
      <c r="Q196" s="48">
        <f>Q197</f>
        <v>6339400</v>
      </c>
      <c r="R196" s="46">
        <f>R197</f>
        <v>1250700</v>
      </c>
      <c r="S196" s="36">
        <f>Q196-R196</f>
        <v>5088700</v>
      </c>
    </row>
    <row r="197" spans="1:19" ht="18" customHeight="1">
      <c r="A197" s="23"/>
      <c r="B197" s="27" t="s">
        <v>480</v>
      </c>
      <c r="C197" s="23"/>
      <c r="D197" s="24" t="s">
        <v>478</v>
      </c>
      <c r="E197" s="24"/>
      <c r="F197" s="203" t="s">
        <v>754</v>
      </c>
      <c r="G197" s="204"/>
      <c r="H197" s="204"/>
      <c r="I197" s="205"/>
      <c r="J197" s="23"/>
      <c r="K197" s="23"/>
      <c r="L197" s="23"/>
      <c r="M197" s="23"/>
      <c r="N197" s="23"/>
      <c r="O197" s="23"/>
      <c r="P197" s="23"/>
      <c r="Q197" s="36">
        <f>Q198+Q204</f>
        <v>6339400</v>
      </c>
      <c r="R197" s="36">
        <f>R198+R204</f>
        <v>1250700</v>
      </c>
      <c r="S197" s="36">
        <f>S198+S204</f>
        <v>5088700</v>
      </c>
    </row>
    <row r="198" spans="1:19" ht="41.25" customHeight="1">
      <c r="A198" s="23"/>
      <c r="B198" s="27" t="s">
        <v>804</v>
      </c>
      <c r="C198" s="23"/>
      <c r="D198" s="24" t="s">
        <v>478</v>
      </c>
      <c r="E198" s="24"/>
      <c r="F198" s="203" t="s">
        <v>755</v>
      </c>
      <c r="G198" s="204"/>
      <c r="H198" s="204"/>
      <c r="I198" s="205"/>
      <c r="J198" s="23"/>
      <c r="K198" s="23"/>
      <c r="L198" s="23"/>
      <c r="M198" s="23"/>
      <c r="N198" s="23"/>
      <c r="O198" s="23"/>
      <c r="P198" s="23"/>
      <c r="Q198" s="36">
        <f aca="true" t="shared" si="23" ref="Q198:S201">Q199</f>
        <v>4480400</v>
      </c>
      <c r="R198" s="46">
        <f t="shared" si="23"/>
        <v>892300</v>
      </c>
      <c r="S198" s="36">
        <f t="shared" si="23"/>
        <v>3588100</v>
      </c>
    </row>
    <row r="199" spans="1:19" ht="17.25" customHeight="1">
      <c r="A199" s="23"/>
      <c r="B199" s="27" t="s">
        <v>803</v>
      </c>
      <c r="C199" s="23"/>
      <c r="D199" s="24" t="s">
        <v>478</v>
      </c>
      <c r="E199" s="24"/>
      <c r="F199" s="203" t="s">
        <v>756</v>
      </c>
      <c r="G199" s="204"/>
      <c r="H199" s="204"/>
      <c r="I199" s="205"/>
      <c r="J199" s="23"/>
      <c r="K199" s="23"/>
      <c r="L199" s="23"/>
      <c r="M199" s="23"/>
      <c r="N199" s="23"/>
      <c r="O199" s="23"/>
      <c r="P199" s="23"/>
      <c r="Q199" s="36">
        <f t="shared" si="23"/>
        <v>4480400</v>
      </c>
      <c r="R199" s="46">
        <f t="shared" si="23"/>
        <v>892300</v>
      </c>
      <c r="S199" s="36">
        <f t="shared" si="23"/>
        <v>3588100</v>
      </c>
    </row>
    <row r="200" spans="1:19" ht="16.5" customHeight="1">
      <c r="A200" s="26"/>
      <c r="B200" s="25" t="s">
        <v>775</v>
      </c>
      <c r="C200" s="26"/>
      <c r="D200" s="29" t="s">
        <v>478</v>
      </c>
      <c r="E200" s="29"/>
      <c r="F200" s="200" t="s">
        <v>757</v>
      </c>
      <c r="G200" s="201"/>
      <c r="H200" s="201"/>
      <c r="I200" s="202"/>
      <c r="J200" s="26"/>
      <c r="K200" s="26"/>
      <c r="L200" s="26"/>
      <c r="M200" s="26"/>
      <c r="N200" s="26"/>
      <c r="O200" s="26"/>
      <c r="P200" s="26"/>
      <c r="Q200" s="49">
        <f t="shared" si="23"/>
        <v>4480400</v>
      </c>
      <c r="R200" s="49">
        <f t="shared" si="23"/>
        <v>892300</v>
      </c>
      <c r="S200" s="49">
        <f t="shared" si="23"/>
        <v>3588100</v>
      </c>
    </row>
    <row r="201" spans="1:19" ht="14.25" customHeight="1">
      <c r="A201" s="26"/>
      <c r="B201" s="25" t="s">
        <v>669</v>
      </c>
      <c r="C201" s="26"/>
      <c r="D201" s="29"/>
      <c r="E201" s="29"/>
      <c r="F201" s="200" t="s">
        <v>758</v>
      </c>
      <c r="G201" s="201"/>
      <c r="H201" s="201"/>
      <c r="I201" s="202"/>
      <c r="J201" s="26"/>
      <c r="K201" s="26"/>
      <c r="L201" s="26"/>
      <c r="M201" s="26"/>
      <c r="N201" s="26"/>
      <c r="O201" s="26"/>
      <c r="P201" s="26"/>
      <c r="Q201" s="49">
        <f t="shared" si="23"/>
        <v>4480400</v>
      </c>
      <c r="R201" s="49">
        <f t="shared" si="23"/>
        <v>892300</v>
      </c>
      <c r="S201" s="49">
        <f t="shared" si="23"/>
        <v>3588100</v>
      </c>
    </row>
    <row r="202" spans="1:19" ht="21" customHeight="1">
      <c r="A202" s="26"/>
      <c r="B202" s="25" t="s">
        <v>690</v>
      </c>
      <c r="C202" s="23"/>
      <c r="D202" s="29"/>
      <c r="E202" s="29"/>
      <c r="F202" s="200" t="s">
        <v>759</v>
      </c>
      <c r="G202" s="201"/>
      <c r="H202" s="201"/>
      <c r="I202" s="202"/>
      <c r="J202" s="26"/>
      <c r="K202" s="26"/>
      <c r="L202" s="26"/>
      <c r="M202" s="26"/>
      <c r="N202" s="26"/>
      <c r="O202" s="26"/>
      <c r="P202" s="26"/>
      <c r="Q202" s="49">
        <f>Q203</f>
        <v>4480400</v>
      </c>
      <c r="R202" s="45">
        <f>R203</f>
        <v>892300</v>
      </c>
      <c r="S202" s="49">
        <f>Q202-R202</f>
        <v>3588100</v>
      </c>
    </row>
    <row r="203" spans="1:19" ht="34.5" customHeight="1">
      <c r="A203" s="26"/>
      <c r="B203" s="206" t="s">
        <v>799</v>
      </c>
      <c r="C203" s="207"/>
      <c r="D203" s="29"/>
      <c r="E203" s="29"/>
      <c r="F203" s="200" t="s">
        <v>760</v>
      </c>
      <c r="G203" s="201"/>
      <c r="H203" s="201"/>
      <c r="I203" s="202"/>
      <c r="J203" s="26"/>
      <c r="K203" s="26"/>
      <c r="L203" s="26"/>
      <c r="M203" s="26"/>
      <c r="N203" s="26"/>
      <c r="O203" s="26"/>
      <c r="P203" s="26"/>
      <c r="Q203" s="49">
        <v>4480400</v>
      </c>
      <c r="R203" s="45">
        <v>892300</v>
      </c>
      <c r="S203" s="49">
        <f>Q203-R203</f>
        <v>3588100</v>
      </c>
    </row>
    <row r="204" spans="1:19" ht="16.5" customHeight="1">
      <c r="A204" s="23"/>
      <c r="B204" s="27" t="s">
        <v>444</v>
      </c>
      <c r="C204" s="23"/>
      <c r="D204" s="24" t="s">
        <v>478</v>
      </c>
      <c r="E204" s="24"/>
      <c r="F204" s="203" t="s">
        <v>761</v>
      </c>
      <c r="G204" s="204"/>
      <c r="H204" s="204"/>
      <c r="I204" s="205"/>
      <c r="J204" s="23"/>
      <c r="K204" s="23"/>
      <c r="L204" s="23"/>
      <c r="M204" s="23"/>
      <c r="N204" s="23"/>
      <c r="O204" s="23"/>
      <c r="P204" s="23"/>
      <c r="Q204" s="36">
        <f aca="true" t="shared" si="24" ref="Q204:S208">Q205</f>
        <v>1859000</v>
      </c>
      <c r="R204" s="46">
        <f t="shared" si="24"/>
        <v>358400</v>
      </c>
      <c r="S204" s="36">
        <f t="shared" si="24"/>
        <v>1500600</v>
      </c>
    </row>
    <row r="205" spans="1:19" ht="13.5" customHeight="1">
      <c r="A205" s="23"/>
      <c r="B205" s="27" t="s">
        <v>444</v>
      </c>
      <c r="C205" s="23"/>
      <c r="D205" s="24" t="s">
        <v>478</v>
      </c>
      <c r="E205" s="24"/>
      <c r="F205" s="203" t="s">
        <v>762</v>
      </c>
      <c r="G205" s="204"/>
      <c r="H205" s="204"/>
      <c r="I205" s="205"/>
      <c r="J205" s="23"/>
      <c r="K205" s="23"/>
      <c r="L205" s="23"/>
      <c r="M205" s="23"/>
      <c r="N205" s="23"/>
      <c r="O205" s="23"/>
      <c r="P205" s="23"/>
      <c r="Q205" s="36">
        <f t="shared" si="24"/>
        <v>1859000</v>
      </c>
      <c r="R205" s="46">
        <f t="shared" si="24"/>
        <v>358400</v>
      </c>
      <c r="S205" s="36">
        <f t="shared" si="24"/>
        <v>1500600</v>
      </c>
    </row>
    <row r="206" spans="1:19" ht="18" customHeight="1">
      <c r="A206" s="26"/>
      <c r="B206" s="25" t="s">
        <v>775</v>
      </c>
      <c r="C206" s="26"/>
      <c r="D206" s="29" t="s">
        <v>478</v>
      </c>
      <c r="E206" s="29"/>
      <c r="F206" s="200" t="s">
        <v>763</v>
      </c>
      <c r="G206" s="201"/>
      <c r="H206" s="201"/>
      <c r="I206" s="202"/>
      <c r="J206" s="26"/>
      <c r="K206" s="26"/>
      <c r="L206" s="26"/>
      <c r="M206" s="26"/>
      <c r="N206" s="26"/>
      <c r="O206" s="26"/>
      <c r="P206" s="26"/>
      <c r="Q206" s="49">
        <f t="shared" si="24"/>
        <v>1859000</v>
      </c>
      <c r="R206" s="49">
        <f t="shared" si="24"/>
        <v>358400</v>
      </c>
      <c r="S206" s="49">
        <f t="shared" si="24"/>
        <v>1500600</v>
      </c>
    </row>
    <row r="207" spans="1:19" ht="16.5" customHeight="1">
      <c r="A207" s="26"/>
      <c r="B207" s="25" t="s">
        <v>669</v>
      </c>
      <c r="C207" s="26"/>
      <c r="D207" s="29"/>
      <c r="E207" s="29"/>
      <c r="F207" s="200" t="s">
        <v>764</v>
      </c>
      <c r="G207" s="201"/>
      <c r="H207" s="201"/>
      <c r="I207" s="202"/>
      <c r="J207" s="26"/>
      <c r="K207" s="26"/>
      <c r="L207" s="26"/>
      <c r="M207" s="26"/>
      <c r="N207" s="26"/>
      <c r="O207" s="26"/>
      <c r="P207" s="26"/>
      <c r="Q207" s="49">
        <f t="shared" si="24"/>
        <v>1859000</v>
      </c>
      <c r="R207" s="49">
        <f t="shared" si="24"/>
        <v>358400</v>
      </c>
      <c r="S207" s="49">
        <f t="shared" si="24"/>
        <v>1500600</v>
      </c>
    </row>
    <row r="208" spans="1:19" ht="21.75" customHeight="1">
      <c r="A208" s="26"/>
      <c r="B208" s="25" t="s">
        <v>690</v>
      </c>
      <c r="C208" s="23"/>
      <c r="D208" s="29"/>
      <c r="E208" s="29"/>
      <c r="F208" s="200" t="s">
        <v>765</v>
      </c>
      <c r="G208" s="201"/>
      <c r="H208" s="201"/>
      <c r="I208" s="202"/>
      <c r="J208" s="26"/>
      <c r="K208" s="26"/>
      <c r="L208" s="26"/>
      <c r="M208" s="26"/>
      <c r="N208" s="26"/>
      <c r="O208" s="26"/>
      <c r="P208" s="26"/>
      <c r="Q208" s="49">
        <f t="shared" si="24"/>
        <v>1859000</v>
      </c>
      <c r="R208" s="49">
        <f t="shared" si="24"/>
        <v>358400</v>
      </c>
      <c r="S208" s="49">
        <f t="shared" si="24"/>
        <v>1500600</v>
      </c>
    </row>
    <row r="209" spans="1:19" ht="33.75" customHeight="1">
      <c r="A209" s="26"/>
      <c r="B209" s="206" t="s">
        <v>799</v>
      </c>
      <c r="C209" s="207"/>
      <c r="D209" s="29"/>
      <c r="E209" s="29"/>
      <c r="F209" s="200" t="s">
        <v>766</v>
      </c>
      <c r="G209" s="201"/>
      <c r="H209" s="201"/>
      <c r="I209" s="202"/>
      <c r="J209" s="26"/>
      <c r="K209" s="26"/>
      <c r="L209" s="26"/>
      <c r="M209" s="26"/>
      <c r="N209" s="26"/>
      <c r="O209" s="26"/>
      <c r="P209" s="26"/>
      <c r="Q209" s="49">
        <v>1859000</v>
      </c>
      <c r="R209" s="45">
        <v>358400</v>
      </c>
      <c r="S209" s="49">
        <f>Q209-R209</f>
        <v>1500600</v>
      </c>
    </row>
    <row r="210" spans="1:19" ht="14.25" customHeight="1">
      <c r="A210" s="26"/>
      <c r="B210" s="27" t="s">
        <v>503</v>
      </c>
      <c r="C210" s="23"/>
      <c r="D210" s="24"/>
      <c r="E210" s="24"/>
      <c r="F210" s="203" t="s">
        <v>502</v>
      </c>
      <c r="G210" s="204" t="s">
        <v>471</v>
      </c>
      <c r="H210" s="204" t="s">
        <v>470</v>
      </c>
      <c r="I210" s="205" t="s">
        <v>470</v>
      </c>
      <c r="J210" s="23"/>
      <c r="K210" s="23"/>
      <c r="L210" s="23"/>
      <c r="M210" s="23"/>
      <c r="N210" s="23"/>
      <c r="O210" s="23"/>
      <c r="P210" s="23"/>
      <c r="Q210" s="36">
        <f>Q219+Q211</f>
        <v>94700</v>
      </c>
      <c r="R210" s="46">
        <f>R211+R219</f>
        <v>22100</v>
      </c>
      <c r="S210" s="36">
        <f>Q210-R210</f>
        <v>72600</v>
      </c>
    </row>
    <row r="211" spans="1:19" ht="14.25" customHeight="1">
      <c r="A211" s="26"/>
      <c r="B211" s="27" t="s">
        <v>501</v>
      </c>
      <c r="C211" s="23"/>
      <c r="D211" s="24"/>
      <c r="E211" s="24"/>
      <c r="F211" s="203" t="s">
        <v>500</v>
      </c>
      <c r="G211" s="204" t="s">
        <v>471</v>
      </c>
      <c r="H211" s="204" t="s">
        <v>470</v>
      </c>
      <c r="I211" s="205" t="s">
        <v>470</v>
      </c>
      <c r="J211" s="23"/>
      <c r="K211" s="23"/>
      <c r="L211" s="23"/>
      <c r="M211" s="23"/>
      <c r="N211" s="23"/>
      <c r="O211" s="23"/>
      <c r="P211" s="23"/>
      <c r="Q211" s="36">
        <f aca="true" t="shared" si="25" ref="Q211:S216">Q212</f>
        <v>88700</v>
      </c>
      <c r="R211" s="46">
        <f t="shared" si="25"/>
        <v>22100</v>
      </c>
      <c r="S211" s="46">
        <f t="shared" si="25"/>
        <v>66600</v>
      </c>
    </row>
    <row r="212" spans="1:19" ht="14.25" customHeight="1">
      <c r="A212" s="26"/>
      <c r="B212" s="27" t="s">
        <v>445</v>
      </c>
      <c r="C212" s="23"/>
      <c r="D212" s="24"/>
      <c r="E212" s="24"/>
      <c r="F212" s="203" t="s">
        <v>499</v>
      </c>
      <c r="G212" s="204" t="s">
        <v>471</v>
      </c>
      <c r="H212" s="204" t="s">
        <v>470</v>
      </c>
      <c r="I212" s="205" t="s">
        <v>470</v>
      </c>
      <c r="J212" s="23"/>
      <c r="K212" s="23"/>
      <c r="L212" s="23"/>
      <c r="M212" s="23"/>
      <c r="N212" s="23"/>
      <c r="O212" s="23"/>
      <c r="P212" s="23"/>
      <c r="Q212" s="36">
        <f t="shared" si="25"/>
        <v>88700</v>
      </c>
      <c r="R212" s="46">
        <f t="shared" si="25"/>
        <v>22100</v>
      </c>
      <c r="S212" s="46">
        <f t="shared" si="25"/>
        <v>66600</v>
      </c>
    </row>
    <row r="213" spans="1:19" ht="85.5" customHeight="1">
      <c r="A213" s="26"/>
      <c r="B213" s="27" t="s">
        <v>498</v>
      </c>
      <c r="C213" s="23"/>
      <c r="D213" s="24"/>
      <c r="E213" s="24"/>
      <c r="F213" s="203" t="s">
        <v>497</v>
      </c>
      <c r="G213" s="204" t="s">
        <v>471</v>
      </c>
      <c r="H213" s="204" t="s">
        <v>470</v>
      </c>
      <c r="I213" s="205" t="s">
        <v>470</v>
      </c>
      <c r="J213" s="23"/>
      <c r="K213" s="23"/>
      <c r="L213" s="23"/>
      <c r="M213" s="23"/>
      <c r="N213" s="23"/>
      <c r="O213" s="23"/>
      <c r="P213" s="23"/>
      <c r="Q213" s="36">
        <f t="shared" si="25"/>
        <v>88700</v>
      </c>
      <c r="R213" s="46">
        <f t="shared" si="25"/>
        <v>22100</v>
      </c>
      <c r="S213" s="46">
        <f t="shared" si="25"/>
        <v>66600</v>
      </c>
    </row>
    <row r="214" spans="1:19" ht="15" customHeight="1">
      <c r="A214" s="26"/>
      <c r="B214" s="25" t="s">
        <v>802</v>
      </c>
      <c r="C214" s="23"/>
      <c r="D214" s="24"/>
      <c r="E214" s="24"/>
      <c r="F214" s="200" t="s">
        <v>495</v>
      </c>
      <c r="G214" s="201" t="s">
        <v>471</v>
      </c>
      <c r="H214" s="201" t="s">
        <v>470</v>
      </c>
      <c r="I214" s="202" t="s">
        <v>470</v>
      </c>
      <c r="J214" s="26"/>
      <c r="K214" s="26"/>
      <c r="L214" s="26"/>
      <c r="M214" s="26"/>
      <c r="N214" s="26"/>
      <c r="O214" s="26"/>
      <c r="P214" s="26"/>
      <c r="Q214" s="49">
        <f t="shared" si="25"/>
        <v>88700</v>
      </c>
      <c r="R214" s="45">
        <f t="shared" si="25"/>
        <v>22100</v>
      </c>
      <c r="S214" s="49">
        <f t="shared" si="25"/>
        <v>66600</v>
      </c>
    </row>
    <row r="215" spans="1:19" ht="15" customHeight="1">
      <c r="A215" s="26"/>
      <c r="B215" s="25" t="s">
        <v>669</v>
      </c>
      <c r="C215" s="23"/>
      <c r="D215" s="24"/>
      <c r="E215" s="24"/>
      <c r="F215" s="200" t="s">
        <v>700</v>
      </c>
      <c r="G215" s="201" t="s">
        <v>471</v>
      </c>
      <c r="H215" s="201" t="s">
        <v>470</v>
      </c>
      <c r="I215" s="202" t="s">
        <v>470</v>
      </c>
      <c r="J215" s="26"/>
      <c r="K215" s="26"/>
      <c r="L215" s="26"/>
      <c r="M215" s="26"/>
      <c r="N215" s="26"/>
      <c r="O215" s="26"/>
      <c r="P215" s="26"/>
      <c r="Q215" s="49">
        <f t="shared" si="25"/>
        <v>88700</v>
      </c>
      <c r="R215" s="45">
        <f t="shared" si="25"/>
        <v>22100</v>
      </c>
      <c r="S215" s="49">
        <f t="shared" si="25"/>
        <v>66600</v>
      </c>
    </row>
    <row r="216" spans="1:19" ht="15" customHeight="1">
      <c r="A216" s="26"/>
      <c r="B216" s="25" t="s">
        <v>679</v>
      </c>
      <c r="C216" s="23"/>
      <c r="D216" s="24"/>
      <c r="E216" s="24"/>
      <c r="F216" s="200" t="s">
        <v>727</v>
      </c>
      <c r="G216" s="201" t="s">
        <v>628</v>
      </c>
      <c r="H216" s="201" t="s">
        <v>470</v>
      </c>
      <c r="I216" s="202" t="s">
        <v>470</v>
      </c>
      <c r="J216" s="26"/>
      <c r="K216" s="26"/>
      <c r="L216" s="26"/>
      <c r="M216" s="26"/>
      <c r="N216" s="26"/>
      <c r="O216" s="26"/>
      <c r="P216" s="26"/>
      <c r="Q216" s="49">
        <f t="shared" si="25"/>
        <v>88700</v>
      </c>
      <c r="R216" s="45">
        <f t="shared" si="25"/>
        <v>22100</v>
      </c>
      <c r="S216" s="49">
        <f t="shared" si="25"/>
        <v>66600</v>
      </c>
    </row>
    <row r="217" spans="1:19" ht="28.5" customHeight="1">
      <c r="A217" s="26"/>
      <c r="B217" s="25" t="s">
        <v>626</v>
      </c>
      <c r="C217" s="23"/>
      <c r="D217" s="24"/>
      <c r="E217" s="24"/>
      <c r="F217" s="200" t="s">
        <v>662</v>
      </c>
      <c r="G217" s="201" t="s">
        <v>628</v>
      </c>
      <c r="H217" s="201" t="s">
        <v>470</v>
      </c>
      <c r="I217" s="202" t="s">
        <v>470</v>
      </c>
      <c r="J217" s="26"/>
      <c r="K217" s="26"/>
      <c r="L217" s="26"/>
      <c r="M217" s="26"/>
      <c r="N217" s="26"/>
      <c r="O217" s="26"/>
      <c r="P217" s="26"/>
      <c r="Q217" s="49">
        <v>88700</v>
      </c>
      <c r="R217" s="45">
        <v>22100</v>
      </c>
      <c r="S217" s="49">
        <f>Q217-R217</f>
        <v>66600</v>
      </c>
    </row>
    <row r="218" spans="1:19" ht="21.75" customHeight="1">
      <c r="A218" s="26"/>
      <c r="B218" s="27" t="s">
        <v>801</v>
      </c>
      <c r="C218" s="23"/>
      <c r="D218" s="24"/>
      <c r="E218" s="24"/>
      <c r="F218" s="203" t="s">
        <v>800</v>
      </c>
      <c r="G218" s="204"/>
      <c r="H218" s="204"/>
      <c r="I218" s="205"/>
      <c r="J218" s="26"/>
      <c r="K218" s="26"/>
      <c r="L218" s="26"/>
      <c r="M218" s="26"/>
      <c r="N218" s="26"/>
      <c r="O218" s="26"/>
      <c r="P218" s="26"/>
      <c r="Q218" s="36">
        <f aca="true" t="shared" si="26" ref="Q218:S224">Q219</f>
        <v>6000</v>
      </c>
      <c r="R218" s="36">
        <f t="shared" si="26"/>
        <v>0</v>
      </c>
      <c r="S218" s="36">
        <f t="shared" si="26"/>
        <v>6000</v>
      </c>
    </row>
    <row r="219" spans="1:19" ht="38.25" customHeight="1">
      <c r="A219" s="26"/>
      <c r="B219" s="27" t="s">
        <v>477</v>
      </c>
      <c r="C219" s="23"/>
      <c r="D219" s="24"/>
      <c r="E219" s="24"/>
      <c r="F219" s="203" t="s">
        <v>494</v>
      </c>
      <c r="G219" s="204"/>
      <c r="H219" s="204"/>
      <c r="I219" s="205"/>
      <c r="J219" s="26"/>
      <c r="K219" s="26"/>
      <c r="L219" s="26"/>
      <c r="M219" s="26"/>
      <c r="N219" s="26"/>
      <c r="O219" s="26"/>
      <c r="P219" s="26"/>
      <c r="Q219" s="36">
        <f t="shared" si="26"/>
        <v>6000</v>
      </c>
      <c r="R219" s="46">
        <f t="shared" si="26"/>
        <v>0</v>
      </c>
      <c r="S219" s="36">
        <f t="shared" si="26"/>
        <v>6000</v>
      </c>
    </row>
    <row r="220" spans="1:19" ht="47.25" customHeight="1">
      <c r="A220" s="26"/>
      <c r="B220" s="27" t="s">
        <v>476</v>
      </c>
      <c r="C220" s="23"/>
      <c r="D220" s="24"/>
      <c r="E220" s="24"/>
      <c r="F220" s="203" t="s">
        <v>493</v>
      </c>
      <c r="G220" s="204"/>
      <c r="H220" s="204"/>
      <c r="I220" s="205"/>
      <c r="J220" s="26"/>
      <c r="K220" s="26"/>
      <c r="L220" s="26"/>
      <c r="M220" s="26"/>
      <c r="N220" s="26"/>
      <c r="O220" s="26"/>
      <c r="P220" s="26"/>
      <c r="Q220" s="36">
        <f t="shared" si="26"/>
        <v>6000</v>
      </c>
      <c r="R220" s="46">
        <f t="shared" si="26"/>
        <v>0</v>
      </c>
      <c r="S220" s="36">
        <f t="shared" si="26"/>
        <v>6000</v>
      </c>
    </row>
    <row r="221" spans="1:19" ht="96" customHeight="1">
      <c r="A221" s="26"/>
      <c r="B221" s="27" t="s">
        <v>492</v>
      </c>
      <c r="C221" s="23"/>
      <c r="D221" s="24"/>
      <c r="E221" s="24"/>
      <c r="F221" s="203" t="s">
        <v>491</v>
      </c>
      <c r="G221" s="204" t="s">
        <v>471</v>
      </c>
      <c r="H221" s="204" t="s">
        <v>470</v>
      </c>
      <c r="I221" s="205" t="s">
        <v>470</v>
      </c>
      <c r="J221" s="26"/>
      <c r="K221" s="26"/>
      <c r="L221" s="26"/>
      <c r="M221" s="26"/>
      <c r="N221" s="26"/>
      <c r="O221" s="26"/>
      <c r="P221" s="26"/>
      <c r="Q221" s="36">
        <f t="shared" si="26"/>
        <v>6000</v>
      </c>
      <c r="R221" s="46">
        <f t="shared" si="26"/>
        <v>0</v>
      </c>
      <c r="S221" s="36">
        <f t="shared" si="26"/>
        <v>6000</v>
      </c>
    </row>
    <row r="222" spans="1:19" ht="23.25" customHeight="1">
      <c r="A222" s="26"/>
      <c r="B222" s="25" t="s">
        <v>462</v>
      </c>
      <c r="C222" s="26"/>
      <c r="D222" s="29"/>
      <c r="E222" s="29"/>
      <c r="F222" s="200" t="s">
        <v>490</v>
      </c>
      <c r="G222" s="201" t="s">
        <v>471</v>
      </c>
      <c r="H222" s="201" t="s">
        <v>470</v>
      </c>
      <c r="I222" s="202" t="s">
        <v>470</v>
      </c>
      <c r="J222" s="26"/>
      <c r="K222" s="26"/>
      <c r="L222" s="26"/>
      <c r="M222" s="26"/>
      <c r="N222" s="26"/>
      <c r="O222" s="26"/>
      <c r="P222" s="26"/>
      <c r="Q222" s="49">
        <f t="shared" si="26"/>
        <v>6000</v>
      </c>
      <c r="R222" s="45">
        <f t="shared" si="26"/>
        <v>0</v>
      </c>
      <c r="S222" s="49">
        <f t="shared" si="26"/>
        <v>6000</v>
      </c>
    </row>
    <row r="223" spans="1:19" ht="16.5" customHeight="1">
      <c r="A223" s="26"/>
      <c r="B223" s="25" t="s">
        <v>669</v>
      </c>
      <c r="C223" s="26"/>
      <c r="D223" s="29"/>
      <c r="E223" s="29"/>
      <c r="F223" s="200" t="s">
        <v>701</v>
      </c>
      <c r="G223" s="201" t="s">
        <v>471</v>
      </c>
      <c r="H223" s="201" t="s">
        <v>470</v>
      </c>
      <c r="I223" s="202" t="s">
        <v>470</v>
      </c>
      <c r="J223" s="26"/>
      <c r="K223" s="26"/>
      <c r="L223" s="26"/>
      <c r="M223" s="26"/>
      <c r="N223" s="26"/>
      <c r="O223" s="26"/>
      <c r="P223" s="26"/>
      <c r="Q223" s="49">
        <f t="shared" si="26"/>
        <v>6000</v>
      </c>
      <c r="R223" s="45">
        <f t="shared" si="26"/>
        <v>0</v>
      </c>
      <c r="S223" s="49">
        <f t="shared" si="26"/>
        <v>6000</v>
      </c>
    </row>
    <row r="224" spans="1:19" ht="15" customHeight="1">
      <c r="A224" s="26"/>
      <c r="B224" s="25" t="s">
        <v>702</v>
      </c>
      <c r="C224" s="26"/>
      <c r="D224" s="29"/>
      <c r="E224" s="29"/>
      <c r="F224" s="200" t="s">
        <v>726</v>
      </c>
      <c r="G224" s="201" t="s">
        <v>628</v>
      </c>
      <c r="H224" s="201" t="s">
        <v>470</v>
      </c>
      <c r="I224" s="202" t="s">
        <v>470</v>
      </c>
      <c r="J224" s="26"/>
      <c r="K224" s="26"/>
      <c r="L224" s="26"/>
      <c r="M224" s="26"/>
      <c r="N224" s="26"/>
      <c r="O224" s="26"/>
      <c r="P224" s="26"/>
      <c r="Q224" s="49">
        <f t="shared" si="26"/>
        <v>6000</v>
      </c>
      <c r="R224" s="45">
        <f t="shared" si="26"/>
        <v>0</v>
      </c>
      <c r="S224" s="49">
        <f t="shared" si="26"/>
        <v>6000</v>
      </c>
    </row>
    <row r="225" spans="1:19" ht="24" customHeight="1">
      <c r="A225" s="26"/>
      <c r="B225" s="25" t="s">
        <v>632</v>
      </c>
      <c r="C225" s="26"/>
      <c r="D225" s="29"/>
      <c r="E225" s="29"/>
      <c r="F225" s="200" t="s">
        <v>663</v>
      </c>
      <c r="G225" s="201" t="s">
        <v>628</v>
      </c>
      <c r="H225" s="201" t="s">
        <v>470</v>
      </c>
      <c r="I225" s="202" t="s">
        <v>470</v>
      </c>
      <c r="J225" s="26"/>
      <c r="K225" s="26"/>
      <c r="L225" s="26"/>
      <c r="M225" s="26"/>
      <c r="N225" s="26"/>
      <c r="O225" s="26"/>
      <c r="P225" s="26"/>
      <c r="Q225" s="49">
        <v>6000</v>
      </c>
      <c r="R225" s="45">
        <v>0</v>
      </c>
      <c r="S225" s="49">
        <f>Q225-R225</f>
        <v>6000</v>
      </c>
    </row>
    <row r="226" spans="1:19" ht="18" customHeight="1">
      <c r="A226" s="26"/>
      <c r="B226" s="27" t="s">
        <v>474</v>
      </c>
      <c r="C226" s="23"/>
      <c r="D226" s="24"/>
      <c r="E226" s="24"/>
      <c r="F226" s="203" t="s">
        <v>767</v>
      </c>
      <c r="G226" s="204" t="s">
        <v>471</v>
      </c>
      <c r="H226" s="204" t="s">
        <v>470</v>
      </c>
      <c r="I226" s="205" t="s">
        <v>470</v>
      </c>
      <c r="J226" s="23"/>
      <c r="K226" s="23"/>
      <c r="L226" s="23"/>
      <c r="M226" s="23"/>
      <c r="N226" s="23"/>
      <c r="O226" s="23"/>
      <c r="P226" s="23"/>
      <c r="Q226" s="48">
        <f aca="true" t="shared" si="27" ref="Q226:S232">Q227</f>
        <v>276100</v>
      </c>
      <c r="R226" s="48">
        <f t="shared" si="27"/>
        <v>69750</v>
      </c>
      <c r="S226" s="48">
        <f t="shared" si="27"/>
        <v>206350</v>
      </c>
    </row>
    <row r="227" spans="1:19" ht="18" customHeight="1">
      <c r="A227" s="26"/>
      <c r="B227" s="27" t="s">
        <v>459</v>
      </c>
      <c r="C227" s="23"/>
      <c r="D227" s="24"/>
      <c r="E227" s="24"/>
      <c r="F227" s="203" t="s">
        <v>768</v>
      </c>
      <c r="G227" s="204" t="s">
        <v>471</v>
      </c>
      <c r="H227" s="204" t="s">
        <v>470</v>
      </c>
      <c r="I227" s="205" t="s">
        <v>470</v>
      </c>
      <c r="J227" s="23"/>
      <c r="K227" s="23"/>
      <c r="L227" s="23"/>
      <c r="M227" s="23"/>
      <c r="N227" s="23"/>
      <c r="O227" s="23"/>
      <c r="P227" s="23"/>
      <c r="Q227" s="48">
        <f t="shared" si="27"/>
        <v>276100</v>
      </c>
      <c r="R227" s="46">
        <f t="shared" si="27"/>
        <v>69750</v>
      </c>
      <c r="S227" s="46">
        <f t="shared" si="27"/>
        <v>206350</v>
      </c>
    </row>
    <row r="228" spans="1:19" ht="18" customHeight="1">
      <c r="A228" s="26"/>
      <c r="B228" s="27" t="s">
        <v>473</v>
      </c>
      <c r="C228" s="23"/>
      <c r="D228" s="24"/>
      <c r="E228" s="24"/>
      <c r="F228" s="203" t="s">
        <v>769</v>
      </c>
      <c r="G228" s="204" t="s">
        <v>471</v>
      </c>
      <c r="H228" s="204" t="s">
        <v>470</v>
      </c>
      <c r="I228" s="205" t="s">
        <v>470</v>
      </c>
      <c r="J228" s="23"/>
      <c r="K228" s="23"/>
      <c r="L228" s="23"/>
      <c r="M228" s="23"/>
      <c r="N228" s="23"/>
      <c r="O228" s="23"/>
      <c r="P228" s="23"/>
      <c r="Q228" s="48">
        <f t="shared" si="27"/>
        <v>276100</v>
      </c>
      <c r="R228" s="46">
        <f t="shared" si="27"/>
        <v>69750</v>
      </c>
      <c r="S228" s="46">
        <f t="shared" si="27"/>
        <v>206350</v>
      </c>
    </row>
    <row r="229" spans="1:19" ht="24.75" customHeight="1">
      <c r="A229" s="26"/>
      <c r="B229" s="27" t="s">
        <v>472</v>
      </c>
      <c r="C229" s="23"/>
      <c r="D229" s="24"/>
      <c r="E229" s="24"/>
      <c r="F229" s="203" t="s">
        <v>770</v>
      </c>
      <c r="G229" s="204" t="s">
        <v>471</v>
      </c>
      <c r="H229" s="204" t="s">
        <v>470</v>
      </c>
      <c r="I229" s="205" t="s">
        <v>470</v>
      </c>
      <c r="J229" s="23"/>
      <c r="K229" s="23"/>
      <c r="L229" s="23"/>
      <c r="M229" s="23"/>
      <c r="N229" s="23"/>
      <c r="O229" s="23"/>
      <c r="P229" s="23"/>
      <c r="Q229" s="48">
        <f t="shared" si="27"/>
        <v>276100</v>
      </c>
      <c r="R229" s="46">
        <f t="shared" si="27"/>
        <v>69750</v>
      </c>
      <c r="S229" s="46">
        <f t="shared" si="27"/>
        <v>206350</v>
      </c>
    </row>
    <row r="230" spans="1:19" ht="18" customHeight="1">
      <c r="A230" s="26"/>
      <c r="B230" s="25" t="s">
        <v>775</v>
      </c>
      <c r="C230" s="26"/>
      <c r="D230" s="29"/>
      <c r="E230" s="29"/>
      <c r="F230" s="200" t="s">
        <v>771</v>
      </c>
      <c r="G230" s="201" t="s">
        <v>471</v>
      </c>
      <c r="H230" s="201" t="s">
        <v>470</v>
      </c>
      <c r="I230" s="202" t="s">
        <v>470</v>
      </c>
      <c r="J230" s="26"/>
      <c r="K230" s="26"/>
      <c r="L230" s="26"/>
      <c r="M230" s="26"/>
      <c r="N230" s="26"/>
      <c r="O230" s="26"/>
      <c r="P230" s="26"/>
      <c r="Q230" s="49">
        <f t="shared" si="27"/>
        <v>276100</v>
      </c>
      <c r="R230" s="45">
        <f t="shared" si="27"/>
        <v>69750</v>
      </c>
      <c r="S230" s="49">
        <f t="shared" si="27"/>
        <v>206350</v>
      </c>
    </row>
    <row r="231" spans="1:19" ht="18" customHeight="1">
      <c r="A231" s="26"/>
      <c r="B231" s="25" t="s">
        <v>669</v>
      </c>
      <c r="C231" s="26"/>
      <c r="D231" s="29"/>
      <c r="E231" s="29"/>
      <c r="F231" s="200" t="s">
        <v>772</v>
      </c>
      <c r="G231" s="201" t="s">
        <v>471</v>
      </c>
      <c r="H231" s="201" t="s">
        <v>470</v>
      </c>
      <c r="I231" s="202" t="s">
        <v>470</v>
      </c>
      <c r="J231" s="26"/>
      <c r="K231" s="26"/>
      <c r="L231" s="26"/>
      <c r="M231" s="26"/>
      <c r="N231" s="26"/>
      <c r="O231" s="26"/>
      <c r="P231" s="26"/>
      <c r="Q231" s="52">
        <f t="shared" si="27"/>
        <v>276100</v>
      </c>
      <c r="R231" s="62">
        <f t="shared" si="27"/>
        <v>69750</v>
      </c>
      <c r="S231" s="52">
        <f t="shared" si="27"/>
        <v>206350</v>
      </c>
    </row>
    <row r="232" spans="1:19" ht="23.25" customHeight="1">
      <c r="A232" s="26"/>
      <c r="B232" s="25" t="s">
        <v>690</v>
      </c>
      <c r="C232" s="23"/>
      <c r="D232" s="29"/>
      <c r="E232" s="29"/>
      <c r="F232" s="200" t="s">
        <v>773</v>
      </c>
      <c r="G232" s="201" t="s">
        <v>471</v>
      </c>
      <c r="H232" s="201" t="s">
        <v>470</v>
      </c>
      <c r="I232" s="202" t="s">
        <v>470</v>
      </c>
      <c r="J232" s="26"/>
      <c r="K232" s="26"/>
      <c r="L232" s="26"/>
      <c r="M232" s="26"/>
      <c r="N232" s="26"/>
      <c r="O232" s="26"/>
      <c r="P232" s="26"/>
      <c r="Q232" s="52">
        <f t="shared" si="27"/>
        <v>276100</v>
      </c>
      <c r="R232" s="52">
        <f t="shared" si="27"/>
        <v>69750</v>
      </c>
      <c r="S232" s="52">
        <f t="shared" si="27"/>
        <v>206350</v>
      </c>
    </row>
    <row r="233" spans="1:19" ht="24" customHeight="1">
      <c r="A233" s="26"/>
      <c r="B233" s="206" t="s">
        <v>799</v>
      </c>
      <c r="C233" s="207"/>
      <c r="D233" s="29"/>
      <c r="E233" s="29"/>
      <c r="F233" s="200" t="s">
        <v>774</v>
      </c>
      <c r="G233" s="201" t="s">
        <v>628</v>
      </c>
      <c r="H233" s="201" t="s">
        <v>470</v>
      </c>
      <c r="I233" s="202" t="s">
        <v>470</v>
      </c>
      <c r="J233" s="26"/>
      <c r="K233" s="26"/>
      <c r="L233" s="26"/>
      <c r="M233" s="26"/>
      <c r="N233" s="26"/>
      <c r="O233" s="26"/>
      <c r="P233" s="26"/>
      <c r="Q233" s="52">
        <v>276100</v>
      </c>
      <c r="R233" s="45">
        <v>69750</v>
      </c>
      <c r="S233" s="49">
        <f>Q233-R233</f>
        <v>206350</v>
      </c>
    </row>
    <row r="234" spans="1:19" ht="25.5" customHeight="1">
      <c r="A234" s="26"/>
      <c r="B234" s="27" t="s">
        <v>489</v>
      </c>
      <c r="C234" s="23"/>
      <c r="D234" s="24"/>
      <c r="E234" s="24"/>
      <c r="F234" s="203" t="s">
        <v>488</v>
      </c>
      <c r="G234" s="204" t="s">
        <v>471</v>
      </c>
      <c r="H234" s="204" t="s">
        <v>470</v>
      </c>
      <c r="I234" s="205" t="s">
        <v>470</v>
      </c>
      <c r="J234" s="23"/>
      <c r="K234" s="23"/>
      <c r="L234" s="23"/>
      <c r="M234" s="23"/>
      <c r="N234" s="23"/>
      <c r="O234" s="23"/>
      <c r="P234" s="23"/>
      <c r="Q234" s="36">
        <f aca="true" t="shared" si="28" ref="Q234:S239">Q235</f>
        <v>20000</v>
      </c>
      <c r="R234" s="36">
        <f t="shared" si="28"/>
        <v>0</v>
      </c>
      <c r="S234" s="36">
        <f t="shared" si="28"/>
        <v>20000</v>
      </c>
    </row>
    <row r="235" spans="1:19" ht="33.75" customHeight="1">
      <c r="A235" s="26"/>
      <c r="B235" s="27" t="s">
        <v>441</v>
      </c>
      <c r="C235" s="23"/>
      <c r="D235" s="24"/>
      <c r="E235" s="24"/>
      <c r="F235" s="203" t="s">
        <v>798</v>
      </c>
      <c r="G235" s="204" t="s">
        <v>471</v>
      </c>
      <c r="H235" s="204" t="s">
        <v>470</v>
      </c>
      <c r="I235" s="205" t="s">
        <v>470</v>
      </c>
      <c r="J235" s="23"/>
      <c r="K235" s="23"/>
      <c r="L235" s="23"/>
      <c r="M235" s="23"/>
      <c r="N235" s="23"/>
      <c r="O235" s="23"/>
      <c r="P235" s="23"/>
      <c r="Q235" s="36">
        <f t="shared" si="28"/>
        <v>20000</v>
      </c>
      <c r="R235" s="36">
        <f t="shared" si="28"/>
        <v>0</v>
      </c>
      <c r="S235" s="36">
        <f t="shared" si="28"/>
        <v>20000</v>
      </c>
    </row>
    <row r="236" spans="1:19" ht="33.75" customHeight="1">
      <c r="A236" s="26"/>
      <c r="B236" s="27" t="s">
        <v>441</v>
      </c>
      <c r="C236" s="23"/>
      <c r="D236" s="24" t="s">
        <v>486</v>
      </c>
      <c r="E236" s="24"/>
      <c r="F236" s="203" t="s">
        <v>788</v>
      </c>
      <c r="G236" s="204" t="s">
        <v>471</v>
      </c>
      <c r="H236" s="204" t="s">
        <v>470</v>
      </c>
      <c r="I236" s="205" t="s">
        <v>470</v>
      </c>
      <c r="J236" s="23"/>
      <c r="K236" s="23"/>
      <c r="L236" s="23"/>
      <c r="M236" s="23"/>
      <c r="N236" s="23"/>
      <c r="O236" s="23"/>
      <c r="P236" s="23"/>
      <c r="Q236" s="36">
        <f t="shared" si="28"/>
        <v>20000</v>
      </c>
      <c r="R236" s="46">
        <f t="shared" si="28"/>
        <v>0</v>
      </c>
      <c r="S236" s="46">
        <f t="shared" si="28"/>
        <v>20000</v>
      </c>
    </row>
    <row r="237" spans="1:19" ht="26.25" customHeight="1">
      <c r="A237" s="26"/>
      <c r="B237" s="27" t="s">
        <v>487</v>
      </c>
      <c r="C237" s="23"/>
      <c r="D237" s="24" t="s">
        <v>486</v>
      </c>
      <c r="E237" s="24"/>
      <c r="F237" s="203" t="s">
        <v>787</v>
      </c>
      <c r="G237" s="204" t="s">
        <v>471</v>
      </c>
      <c r="H237" s="204" t="s">
        <v>470</v>
      </c>
      <c r="I237" s="205" t="s">
        <v>470</v>
      </c>
      <c r="J237" s="23"/>
      <c r="K237" s="23"/>
      <c r="L237" s="23"/>
      <c r="M237" s="23"/>
      <c r="N237" s="23"/>
      <c r="O237" s="23"/>
      <c r="P237" s="23"/>
      <c r="Q237" s="36">
        <f t="shared" si="28"/>
        <v>20000</v>
      </c>
      <c r="R237" s="46">
        <f t="shared" si="28"/>
        <v>0</v>
      </c>
      <c r="S237" s="46">
        <f t="shared" si="28"/>
        <v>20000</v>
      </c>
    </row>
    <row r="238" spans="1:19" ht="13.5" customHeight="1">
      <c r="A238" s="26"/>
      <c r="B238" s="25" t="s">
        <v>435</v>
      </c>
      <c r="C238" s="26"/>
      <c r="D238" s="29" t="s">
        <v>486</v>
      </c>
      <c r="E238" s="29"/>
      <c r="F238" s="200" t="s">
        <v>786</v>
      </c>
      <c r="G238" s="201" t="s">
        <v>471</v>
      </c>
      <c r="H238" s="201" t="s">
        <v>470</v>
      </c>
      <c r="I238" s="202" t="s">
        <v>470</v>
      </c>
      <c r="J238" s="26"/>
      <c r="K238" s="26"/>
      <c r="L238" s="26"/>
      <c r="M238" s="26"/>
      <c r="N238" s="26"/>
      <c r="O238" s="26"/>
      <c r="P238" s="26"/>
      <c r="Q238" s="49">
        <f t="shared" si="28"/>
        <v>20000</v>
      </c>
      <c r="R238" s="45">
        <f t="shared" si="28"/>
        <v>0</v>
      </c>
      <c r="S238" s="49">
        <f t="shared" si="28"/>
        <v>20000</v>
      </c>
    </row>
    <row r="239" spans="1:19" ht="23.25" customHeight="1">
      <c r="A239" s="26"/>
      <c r="B239" s="25" t="s">
        <v>703</v>
      </c>
      <c r="C239" s="26"/>
      <c r="D239" s="29"/>
      <c r="E239" s="29"/>
      <c r="F239" s="200" t="s">
        <v>785</v>
      </c>
      <c r="G239" s="201" t="s">
        <v>628</v>
      </c>
      <c r="H239" s="201" t="s">
        <v>470</v>
      </c>
      <c r="I239" s="202" t="s">
        <v>470</v>
      </c>
      <c r="J239" s="26"/>
      <c r="K239" s="26"/>
      <c r="L239" s="26"/>
      <c r="M239" s="26"/>
      <c r="N239" s="26"/>
      <c r="O239" s="26"/>
      <c r="P239" s="26"/>
      <c r="Q239" s="52">
        <f t="shared" si="28"/>
        <v>20000</v>
      </c>
      <c r="R239" s="62">
        <f t="shared" si="28"/>
        <v>0</v>
      </c>
      <c r="S239" s="52">
        <f t="shared" si="28"/>
        <v>20000</v>
      </c>
    </row>
    <row r="240" spans="1:19" ht="23.25" customHeight="1">
      <c r="A240" s="26"/>
      <c r="B240" s="54" t="s">
        <v>633</v>
      </c>
      <c r="C240" s="26"/>
      <c r="D240" s="29"/>
      <c r="E240" s="29"/>
      <c r="F240" s="200" t="s">
        <v>784</v>
      </c>
      <c r="G240" s="201" t="s">
        <v>628</v>
      </c>
      <c r="H240" s="201" t="s">
        <v>470</v>
      </c>
      <c r="I240" s="202" t="s">
        <v>470</v>
      </c>
      <c r="J240" s="26"/>
      <c r="K240" s="26"/>
      <c r="L240" s="26"/>
      <c r="M240" s="26"/>
      <c r="N240" s="26"/>
      <c r="O240" s="26"/>
      <c r="P240" s="26"/>
      <c r="Q240" s="52">
        <v>20000</v>
      </c>
      <c r="R240" s="45">
        <v>0</v>
      </c>
      <c r="S240" s="49">
        <f>Q240-R240</f>
        <v>20000</v>
      </c>
    </row>
    <row r="241" spans="1:19" s="19" customFormat="1" ht="33" customHeight="1">
      <c r="A241" s="28" t="s">
        <v>427</v>
      </c>
      <c r="B241" s="27" t="s">
        <v>469</v>
      </c>
      <c r="C241" s="26"/>
      <c r="D241" s="29"/>
      <c r="E241" s="29"/>
      <c r="F241" s="203" t="s">
        <v>468</v>
      </c>
      <c r="G241" s="204"/>
      <c r="H241" s="204"/>
      <c r="I241" s="205"/>
      <c r="J241" s="26"/>
      <c r="K241" s="26"/>
      <c r="L241" s="26"/>
      <c r="M241" s="26"/>
      <c r="N241" s="26"/>
      <c r="O241" s="26"/>
      <c r="P241" s="26"/>
      <c r="Q241" s="48">
        <f>Q242+Q250</f>
        <v>612100</v>
      </c>
      <c r="R241" s="64">
        <f>R242+R250</f>
        <v>105449.78</v>
      </c>
      <c r="S241" s="48">
        <f>S242+S250</f>
        <v>506650.22</v>
      </c>
    </row>
    <row r="242" spans="1:19" s="19" customFormat="1" ht="21.75" customHeight="1">
      <c r="A242" s="28"/>
      <c r="B242" s="27" t="s">
        <v>467</v>
      </c>
      <c r="C242" s="23"/>
      <c r="D242" s="24"/>
      <c r="E242" s="24"/>
      <c r="F242" s="203" t="s">
        <v>466</v>
      </c>
      <c r="G242" s="204"/>
      <c r="H242" s="204"/>
      <c r="I242" s="205"/>
      <c r="J242" s="23"/>
      <c r="K242" s="23"/>
      <c r="L242" s="23"/>
      <c r="M242" s="23"/>
      <c r="N242" s="23"/>
      <c r="O242" s="23"/>
      <c r="P242" s="23"/>
      <c r="Q242" s="48">
        <f>Q243</f>
        <v>598000</v>
      </c>
      <c r="R242" s="46">
        <f>R243</f>
        <v>101949.78</v>
      </c>
      <c r="S242" s="46">
        <f>S243</f>
        <v>496050.22</v>
      </c>
    </row>
    <row r="243" spans="1:19" s="19" customFormat="1" ht="33.75">
      <c r="A243" s="26"/>
      <c r="B243" s="27" t="s">
        <v>615</v>
      </c>
      <c r="C243" s="23"/>
      <c r="D243" s="24"/>
      <c r="E243" s="24"/>
      <c r="F243" s="203" t="s">
        <v>465</v>
      </c>
      <c r="G243" s="204"/>
      <c r="H243" s="204"/>
      <c r="I243" s="205"/>
      <c r="J243" s="23"/>
      <c r="K243" s="23"/>
      <c r="L243" s="23"/>
      <c r="M243" s="23"/>
      <c r="N243" s="23"/>
      <c r="O243" s="23"/>
      <c r="P243" s="23"/>
      <c r="Q243" s="48">
        <f aca="true" t="shared" si="29" ref="Q243:R246">Q244</f>
        <v>598000</v>
      </c>
      <c r="R243" s="46">
        <f t="shared" si="29"/>
        <v>101949.78</v>
      </c>
      <c r="S243" s="46">
        <f>Q243-R243</f>
        <v>496050.22</v>
      </c>
    </row>
    <row r="244" spans="1:19" s="19" customFormat="1" ht="12.75">
      <c r="A244" s="26"/>
      <c r="B244" s="27" t="s">
        <v>464</v>
      </c>
      <c r="C244" s="23"/>
      <c r="D244" s="24"/>
      <c r="E244" s="24"/>
      <c r="F244" s="203" t="s">
        <v>463</v>
      </c>
      <c r="G244" s="204"/>
      <c r="H244" s="204"/>
      <c r="I244" s="205"/>
      <c r="J244" s="23"/>
      <c r="K244" s="23"/>
      <c r="L244" s="23"/>
      <c r="M244" s="23"/>
      <c r="N244" s="23"/>
      <c r="O244" s="23"/>
      <c r="P244" s="23"/>
      <c r="Q244" s="48">
        <f t="shared" si="29"/>
        <v>598000</v>
      </c>
      <c r="R244" s="46">
        <f t="shared" si="29"/>
        <v>101949.78</v>
      </c>
      <c r="S244" s="46">
        <f>S245</f>
        <v>496050.22</v>
      </c>
    </row>
    <row r="245" spans="1:19" s="19" customFormat="1" ht="22.5">
      <c r="A245" s="26"/>
      <c r="B245" s="25" t="s">
        <v>462</v>
      </c>
      <c r="C245" s="23"/>
      <c r="D245" s="24"/>
      <c r="E245" s="24"/>
      <c r="F245" s="200" t="s">
        <v>461</v>
      </c>
      <c r="G245" s="201"/>
      <c r="H245" s="201"/>
      <c r="I245" s="202"/>
      <c r="J245" s="23"/>
      <c r="K245" s="23"/>
      <c r="L245" s="23"/>
      <c r="M245" s="23"/>
      <c r="N245" s="23"/>
      <c r="O245" s="23"/>
      <c r="P245" s="23"/>
      <c r="Q245" s="49">
        <f t="shared" si="29"/>
        <v>598000</v>
      </c>
      <c r="R245" s="45">
        <f t="shared" si="29"/>
        <v>101949.78</v>
      </c>
      <c r="S245" s="49">
        <f>S246</f>
        <v>496050.22</v>
      </c>
    </row>
    <row r="246" spans="1:19" s="19" customFormat="1" ht="12.75">
      <c r="A246" s="26"/>
      <c r="B246" s="25" t="s">
        <v>669</v>
      </c>
      <c r="C246" s="23"/>
      <c r="D246" s="24"/>
      <c r="E246" s="24"/>
      <c r="F246" s="200" t="s">
        <v>704</v>
      </c>
      <c r="G246" s="201"/>
      <c r="H246" s="201"/>
      <c r="I246" s="202"/>
      <c r="J246" s="23"/>
      <c r="K246" s="23"/>
      <c r="L246" s="23"/>
      <c r="M246" s="23"/>
      <c r="N246" s="23"/>
      <c r="O246" s="23"/>
      <c r="P246" s="23"/>
      <c r="Q246" s="49">
        <f t="shared" si="29"/>
        <v>598000</v>
      </c>
      <c r="R246" s="45">
        <f t="shared" si="29"/>
        <v>101949.78</v>
      </c>
      <c r="S246" s="49">
        <f>S247</f>
        <v>496050.22</v>
      </c>
    </row>
    <row r="247" spans="1:19" s="19" customFormat="1" ht="22.5">
      <c r="A247" s="26"/>
      <c r="B247" s="25" t="s">
        <v>671</v>
      </c>
      <c r="C247" s="23"/>
      <c r="D247" s="24"/>
      <c r="E247" s="24"/>
      <c r="F247" s="200" t="s">
        <v>705</v>
      </c>
      <c r="G247" s="201"/>
      <c r="H247" s="201"/>
      <c r="I247" s="202"/>
      <c r="J247" s="23"/>
      <c r="K247" s="23"/>
      <c r="L247" s="23"/>
      <c r="M247" s="23"/>
      <c r="N247" s="23"/>
      <c r="O247" s="23"/>
      <c r="P247" s="23"/>
      <c r="Q247" s="49">
        <f>Q248+Q249</f>
        <v>598000</v>
      </c>
      <c r="R247" s="45">
        <v>101949.78</v>
      </c>
      <c r="S247" s="49">
        <f>S248+S249</f>
        <v>496050.22</v>
      </c>
    </row>
    <row r="248" spans="1:19" s="19" customFormat="1" ht="12.75" customHeight="1">
      <c r="A248" s="26"/>
      <c r="B248" s="208" t="s">
        <v>429</v>
      </c>
      <c r="C248" s="208"/>
      <c r="D248" s="24"/>
      <c r="E248" s="24"/>
      <c r="F248" s="200" t="s">
        <v>635</v>
      </c>
      <c r="G248" s="201"/>
      <c r="H248" s="201"/>
      <c r="I248" s="202"/>
      <c r="J248" s="23"/>
      <c r="K248" s="23"/>
      <c r="L248" s="23"/>
      <c r="M248" s="23"/>
      <c r="N248" s="23"/>
      <c r="O248" s="23"/>
      <c r="P248" s="23"/>
      <c r="Q248" s="49">
        <v>459300</v>
      </c>
      <c r="R248" s="45">
        <v>81789.78</v>
      </c>
      <c r="S248" s="49">
        <f>Q248-R248</f>
        <v>377510.22</v>
      </c>
    </row>
    <row r="249" spans="1:19" s="19" customFormat="1" ht="24" customHeight="1">
      <c r="A249" s="26"/>
      <c r="B249" s="208" t="s">
        <v>430</v>
      </c>
      <c r="C249" s="208"/>
      <c r="D249" s="24"/>
      <c r="E249" s="24"/>
      <c r="F249" s="200" t="s">
        <v>634</v>
      </c>
      <c r="G249" s="201"/>
      <c r="H249" s="201"/>
      <c r="I249" s="202"/>
      <c r="J249" s="23"/>
      <c r="K249" s="23"/>
      <c r="L249" s="23"/>
      <c r="M249" s="23"/>
      <c r="N249" s="23"/>
      <c r="O249" s="23"/>
      <c r="P249" s="23"/>
      <c r="Q249" s="49">
        <v>138700</v>
      </c>
      <c r="R249" s="45">
        <v>20160</v>
      </c>
      <c r="S249" s="49">
        <f>Q249-R249</f>
        <v>118540</v>
      </c>
    </row>
    <row r="250" spans="1:19" s="19" customFormat="1" ht="48.75" customHeight="1">
      <c r="A250" s="26"/>
      <c r="B250" s="65" t="s">
        <v>706</v>
      </c>
      <c r="C250" s="65"/>
      <c r="D250" s="24"/>
      <c r="E250" s="24"/>
      <c r="F250" s="203" t="s">
        <v>664</v>
      </c>
      <c r="G250" s="204"/>
      <c r="H250" s="204"/>
      <c r="I250" s="205"/>
      <c r="J250" s="23"/>
      <c r="K250" s="23"/>
      <c r="L250" s="23"/>
      <c r="M250" s="23"/>
      <c r="N250" s="23"/>
      <c r="O250" s="23"/>
      <c r="P250" s="23"/>
      <c r="Q250" s="36">
        <f>Q251</f>
        <v>14100</v>
      </c>
      <c r="R250" s="36">
        <f>R251</f>
        <v>3500</v>
      </c>
      <c r="S250" s="36">
        <f>S251</f>
        <v>10600</v>
      </c>
    </row>
    <row r="251" spans="1:19" s="19" customFormat="1" ht="13.5" customHeight="1">
      <c r="A251" s="26"/>
      <c r="B251" s="27" t="s">
        <v>445</v>
      </c>
      <c r="C251" s="61"/>
      <c r="D251" s="24"/>
      <c r="E251" s="24"/>
      <c r="F251" s="203" t="s">
        <v>731</v>
      </c>
      <c r="G251" s="204"/>
      <c r="H251" s="204"/>
      <c r="I251" s="205"/>
      <c r="J251" s="23"/>
      <c r="K251" s="23"/>
      <c r="L251" s="23"/>
      <c r="M251" s="23"/>
      <c r="N251" s="23"/>
      <c r="O251" s="23"/>
      <c r="P251" s="23"/>
      <c r="Q251" s="36">
        <f aca="true" t="shared" si="30" ref="Q251:R255">Q252</f>
        <v>14100</v>
      </c>
      <c r="R251" s="46">
        <f t="shared" si="30"/>
        <v>3500</v>
      </c>
      <c r="S251" s="36">
        <f aca="true" t="shared" si="31" ref="S251:S256">Q251-R251</f>
        <v>10600</v>
      </c>
    </row>
    <row r="252" spans="1:19" s="19" customFormat="1" ht="84" customHeight="1">
      <c r="A252" s="26"/>
      <c r="B252" s="27" t="s">
        <v>498</v>
      </c>
      <c r="C252" s="61"/>
      <c r="D252" s="24"/>
      <c r="E252" s="24"/>
      <c r="F252" s="203" t="s">
        <v>732</v>
      </c>
      <c r="G252" s="204"/>
      <c r="H252" s="204"/>
      <c r="I252" s="205"/>
      <c r="J252" s="23"/>
      <c r="K252" s="23"/>
      <c r="L252" s="23"/>
      <c r="M252" s="23"/>
      <c r="N252" s="23"/>
      <c r="O252" s="23"/>
      <c r="P252" s="23"/>
      <c r="Q252" s="36">
        <f t="shared" si="30"/>
        <v>14100</v>
      </c>
      <c r="R252" s="46">
        <f t="shared" si="30"/>
        <v>3500</v>
      </c>
      <c r="S252" s="36">
        <f t="shared" si="31"/>
        <v>10600</v>
      </c>
    </row>
    <row r="253" spans="1:19" s="19" customFormat="1" ht="15.75" customHeight="1">
      <c r="A253" s="26"/>
      <c r="B253" s="25" t="s">
        <v>496</v>
      </c>
      <c r="C253" s="61"/>
      <c r="D253" s="29"/>
      <c r="E253" s="29"/>
      <c r="F253" s="200" t="s">
        <v>741</v>
      </c>
      <c r="G253" s="201"/>
      <c r="H253" s="201"/>
      <c r="I253" s="202"/>
      <c r="J253" s="23"/>
      <c r="K253" s="23"/>
      <c r="L253" s="23"/>
      <c r="M253" s="23"/>
      <c r="N253" s="23"/>
      <c r="O253" s="23"/>
      <c r="P253" s="23"/>
      <c r="Q253" s="49">
        <f t="shared" si="30"/>
        <v>14100</v>
      </c>
      <c r="R253" s="45">
        <f t="shared" si="30"/>
        <v>3500</v>
      </c>
      <c r="S253" s="49">
        <f t="shared" si="31"/>
        <v>10600</v>
      </c>
    </row>
    <row r="254" spans="1:19" s="19" customFormat="1" ht="15.75" customHeight="1">
      <c r="A254" s="26"/>
      <c r="B254" s="60" t="s">
        <v>669</v>
      </c>
      <c r="C254" s="61"/>
      <c r="D254" s="24"/>
      <c r="E254" s="24"/>
      <c r="F254" s="200" t="s">
        <v>742</v>
      </c>
      <c r="G254" s="201"/>
      <c r="H254" s="201"/>
      <c r="I254" s="202"/>
      <c r="J254" s="23"/>
      <c r="K254" s="23"/>
      <c r="L254" s="23"/>
      <c r="M254" s="23"/>
      <c r="N254" s="23"/>
      <c r="O254" s="23"/>
      <c r="P254" s="23"/>
      <c r="Q254" s="49">
        <f t="shared" si="30"/>
        <v>14100</v>
      </c>
      <c r="R254" s="45">
        <f t="shared" si="30"/>
        <v>3500</v>
      </c>
      <c r="S254" s="49">
        <f t="shared" si="31"/>
        <v>10600</v>
      </c>
    </row>
    <row r="255" spans="1:19" s="19" customFormat="1" ht="15" customHeight="1">
      <c r="A255" s="26"/>
      <c r="B255" s="60" t="s">
        <v>679</v>
      </c>
      <c r="C255" s="61"/>
      <c r="D255" s="24"/>
      <c r="E255" s="24"/>
      <c r="F255" s="200" t="s">
        <v>743</v>
      </c>
      <c r="G255" s="201"/>
      <c r="H255" s="201"/>
      <c r="I255" s="202"/>
      <c r="J255" s="23"/>
      <c r="K255" s="23"/>
      <c r="L255" s="23"/>
      <c r="M255" s="23"/>
      <c r="N255" s="23"/>
      <c r="O255" s="23"/>
      <c r="P255" s="23"/>
      <c r="Q255" s="49">
        <f t="shared" si="30"/>
        <v>14100</v>
      </c>
      <c r="R255" s="45">
        <f t="shared" si="30"/>
        <v>3500</v>
      </c>
      <c r="S255" s="49">
        <f t="shared" si="31"/>
        <v>10600</v>
      </c>
    </row>
    <row r="256" spans="1:19" s="19" customFormat="1" ht="27.75" customHeight="1">
      <c r="A256" s="26"/>
      <c r="B256" s="25" t="s">
        <v>626</v>
      </c>
      <c r="C256" s="61"/>
      <c r="D256" s="24"/>
      <c r="E256" s="24"/>
      <c r="F256" s="200" t="s">
        <v>744</v>
      </c>
      <c r="G256" s="201"/>
      <c r="H256" s="201"/>
      <c r="I256" s="202"/>
      <c r="J256" s="23"/>
      <c r="K256" s="23"/>
      <c r="L256" s="23"/>
      <c r="M256" s="23"/>
      <c r="N256" s="23"/>
      <c r="O256" s="23"/>
      <c r="P256" s="23"/>
      <c r="Q256" s="49">
        <v>14100</v>
      </c>
      <c r="R256" s="45">
        <v>3500</v>
      </c>
      <c r="S256" s="49">
        <f t="shared" si="31"/>
        <v>10600</v>
      </c>
    </row>
    <row r="257" spans="1:19" s="19" customFormat="1" ht="13.5" customHeight="1">
      <c r="A257" s="26"/>
      <c r="B257" s="61"/>
      <c r="C257" s="61"/>
      <c r="D257" s="24"/>
      <c r="E257" s="24"/>
      <c r="F257" s="200"/>
      <c r="G257" s="201"/>
      <c r="H257" s="201"/>
      <c r="I257" s="202"/>
      <c r="J257" s="23"/>
      <c r="K257" s="23"/>
      <c r="L257" s="23"/>
      <c r="M257" s="23"/>
      <c r="N257" s="23"/>
      <c r="O257" s="23"/>
      <c r="P257" s="23"/>
      <c r="Q257" s="49"/>
      <c r="R257" s="45"/>
      <c r="S257" s="49"/>
    </row>
    <row r="258" spans="1:19" s="19" customFormat="1" ht="25.5">
      <c r="A258" s="21"/>
      <c r="B258" s="22" t="s">
        <v>460</v>
      </c>
      <c r="C258" s="21"/>
      <c r="D258" s="21"/>
      <c r="E258" s="21"/>
      <c r="F258" s="211"/>
      <c r="G258" s="212"/>
      <c r="H258" s="212"/>
      <c r="I258" s="213"/>
      <c r="J258" s="21"/>
      <c r="K258" s="21"/>
      <c r="L258" s="21"/>
      <c r="M258" s="21"/>
      <c r="N258" s="21"/>
      <c r="O258" s="21"/>
      <c r="P258" s="21"/>
      <c r="Q258" s="53">
        <v>-3503400</v>
      </c>
      <c r="R258" s="53">
        <v>-1181057.8299999991</v>
      </c>
      <c r="S258" s="53">
        <v>-2322342.170000002</v>
      </c>
    </row>
    <row r="259" spans="1:15" s="19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19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19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19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19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19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19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19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6"/>
    </row>
    <row r="267" spans="1:15" s="19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19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19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19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19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19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19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19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19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19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19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19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19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19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19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19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19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19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19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19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19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19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19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19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19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19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19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19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19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19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19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19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19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19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19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19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19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19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19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19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19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19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19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19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19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19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19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19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19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14:I114"/>
    <mergeCell ref="F113:I113"/>
    <mergeCell ref="F111:I111"/>
    <mergeCell ref="F146:I146"/>
    <mergeCell ref="F147:I147"/>
    <mergeCell ref="F144:I144"/>
    <mergeCell ref="F143:I143"/>
    <mergeCell ref="F137:I137"/>
    <mergeCell ref="F127:I127"/>
    <mergeCell ref="F128:I128"/>
    <mergeCell ref="F139:I139"/>
    <mergeCell ref="F140:I140"/>
    <mergeCell ref="F141:I141"/>
    <mergeCell ref="F97:I97"/>
    <mergeCell ref="F108:I108"/>
    <mergeCell ref="F100:I100"/>
    <mergeCell ref="F105:I105"/>
    <mergeCell ref="F90:I90"/>
    <mergeCell ref="F107:I107"/>
    <mergeCell ref="F91:I91"/>
    <mergeCell ref="F92:I92"/>
    <mergeCell ref="F96:I96"/>
    <mergeCell ref="F98:I98"/>
    <mergeCell ref="F82:I82"/>
    <mergeCell ref="F83:I83"/>
    <mergeCell ref="F84:I84"/>
    <mergeCell ref="F85:I85"/>
    <mergeCell ref="B24:C24"/>
    <mergeCell ref="F28:I28"/>
    <mergeCell ref="F61:I61"/>
    <mergeCell ref="F39:I39"/>
    <mergeCell ref="F40:I40"/>
    <mergeCell ref="F41:I41"/>
    <mergeCell ref="B20:C20"/>
    <mergeCell ref="B21:C21"/>
    <mergeCell ref="B22:C22"/>
    <mergeCell ref="B23:C23"/>
    <mergeCell ref="F27:I27"/>
    <mergeCell ref="F30:I30"/>
    <mergeCell ref="O3:O4"/>
    <mergeCell ref="P3:P4"/>
    <mergeCell ref="F38:I38"/>
    <mergeCell ref="F29:I29"/>
    <mergeCell ref="F31:I31"/>
    <mergeCell ref="F32:I32"/>
    <mergeCell ref="F26:I26"/>
    <mergeCell ref="F20:I20"/>
    <mergeCell ref="J3:J4"/>
    <mergeCell ref="L3:L4"/>
    <mergeCell ref="F22:I22"/>
    <mergeCell ref="F23:I23"/>
    <mergeCell ref="F9:I9"/>
    <mergeCell ref="F10:I10"/>
    <mergeCell ref="F11:I11"/>
    <mergeCell ref="F7:I7"/>
    <mergeCell ref="B19:C19"/>
    <mergeCell ref="F15:I15"/>
    <mergeCell ref="F16:I16"/>
    <mergeCell ref="F17:I17"/>
    <mergeCell ref="F18:I18"/>
    <mergeCell ref="F19:I19"/>
    <mergeCell ref="B16:C16"/>
    <mergeCell ref="B17:C17"/>
    <mergeCell ref="B15:C15"/>
    <mergeCell ref="A1:S1"/>
    <mergeCell ref="M3:M4"/>
    <mergeCell ref="N3:N4"/>
    <mergeCell ref="A3:A5"/>
    <mergeCell ref="B3:B5"/>
    <mergeCell ref="K3:K4"/>
    <mergeCell ref="R3:R5"/>
    <mergeCell ref="S3:S5"/>
    <mergeCell ref="Q3:Q5"/>
    <mergeCell ref="C3:C4"/>
    <mergeCell ref="E3:E5"/>
    <mergeCell ref="F8:I8"/>
    <mergeCell ref="F12:I12"/>
    <mergeCell ref="F24:I24"/>
    <mergeCell ref="F25:I25"/>
    <mergeCell ref="F13:I13"/>
    <mergeCell ref="F14:I14"/>
    <mergeCell ref="F21:I21"/>
    <mergeCell ref="F3:I5"/>
    <mergeCell ref="F6:I6"/>
    <mergeCell ref="F35:I35"/>
    <mergeCell ref="F36:I36"/>
    <mergeCell ref="F33:I33"/>
    <mergeCell ref="F37:I37"/>
    <mergeCell ref="F34:I34"/>
    <mergeCell ref="F45:I45"/>
    <mergeCell ref="F42:I42"/>
    <mergeCell ref="F43:I43"/>
    <mergeCell ref="F46:I46"/>
    <mergeCell ref="F66:I66"/>
    <mergeCell ref="F44:I44"/>
    <mergeCell ref="F47:I47"/>
    <mergeCell ref="F49:I49"/>
    <mergeCell ref="F50:I50"/>
    <mergeCell ref="F51:I51"/>
    <mergeCell ref="F48:I48"/>
    <mergeCell ref="F64:I64"/>
    <mergeCell ref="F62:I62"/>
    <mergeCell ref="F63:I63"/>
    <mergeCell ref="F69:I69"/>
    <mergeCell ref="F70:I70"/>
    <mergeCell ref="F68:I68"/>
    <mergeCell ref="F67:I67"/>
    <mergeCell ref="F65:I65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77:I77"/>
    <mergeCell ref="F78:I78"/>
    <mergeCell ref="F79:I79"/>
    <mergeCell ref="F81:I81"/>
    <mergeCell ref="F80:I80"/>
    <mergeCell ref="F72:I72"/>
    <mergeCell ref="F73:I73"/>
    <mergeCell ref="F75:I75"/>
    <mergeCell ref="F76:I76"/>
    <mergeCell ref="F74:I74"/>
    <mergeCell ref="F86:I86"/>
    <mergeCell ref="F109:I109"/>
    <mergeCell ref="F93:I93"/>
    <mergeCell ref="F94:I94"/>
    <mergeCell ref="F87:I87"/>
    <mergeCell ref="F88:I88"/>
    <mergeCell ref="F95:I95"/>
    <mergeCell ref="F89:I89"/>
    <mergeCell ref="F99:I99"/>
    <mergeCell ref="F101:I101"/>
    <mergeCell ref="F102:I102"/>
    <mergeCell ref="F103:I103"/>
    <mergeCell ref="F155:I155"/>
    <mergeCell ref="F126:I126"/>
    <mergeCell ref="F121:I121"/>
    <mergeCell ref="F130:I130"/>
    <mergeCell ref="F131:I131"/>
    <mergeCell ref="F145:I145"/>
    <mergeCell ref="F152:I152"/>
    <mergeCell ref="F125:I125"/>
    <mergeCell ref="F245:I245"/>
    <mergeCell ref="F231:I231"/>
    <mergeCell ref="F232:I232"/>
    <mergeCell ref="F174:I174"/>
    <mergeCell ref="F186:I186"/>
    <mergeCell ref="F189:I189"/>
    <mergeCell ref="F182:I182"/>
    <mergeCell ref="F183:I183"/>
    <mergeCell ref="F179:I179"/>
    <mergeCell ref="F233:I233"/>
    <mergeCell ref="F156:I156"/>
    <mergeCell ref="F159:I159"/>
    <mergeCell ref="F157:I157"/>
    <mergeCell ref="F244:I244"/>
    <mergeCell ref="F172:I172"/>
    <mergeCell ref="F167:I167"/>
    <mergeCell ref="F168:I168"/>
    <mergeCell ref="F171:I171"/>
    <mergeCell ref="F160:I160"/>
    <mergeCell ref="F161:I161"/>
    <mergeCell ref="F236:I236"/>
    <mergeCell ref="F235:I235"/>
    <mergeCell ref="F158:I158"/>
    <mergeCell ref="F165:I165"/>
    <mergeCell ref="F180:I180"/>
    <mergeCell ref="F181:I181"/>
    <mergeCell ref="F176:I176"/>
    <mergeCell ref="F164:I164"/>
    <mergeCell ref="F184:I184"/>
    <mergeCell ref="F215:I215"/>
    <mergeCell ref="F241:I241"/>
    <mergeCell ref="F242:I242"/>
    <mergeCell ref="F239:I239"/>
    <mergeCell ref="F234:I234"/>
    <mergeCell ref="F188:I188"/>
    <mergeCell ref="F166:I166"/>
    <mergeCell ref="F185:I185"/>
    <mergeCell ref="F238:I238"/>
    <mergeCell ref="F177:I177"/>
    <mergeCell ref="F219:I219"/>
    <mergeCell ref="B248:C248"/>
    <mergeCell ref="B249:C249"/>
    <mergeCell ref="B71:C71"/>
    <mergeCell ref="B72:C72"/>
    <mergeCell ref="B80:C80"/>
    <mergeCell ref="B175:C175"/>
    <mergeCell ref="B88:C88"/>
    <mergeCell ref="B233:C233"/>
    <mergeCell ref="B148:C148"/>
    <mergeCell ref="B155:C155"/>
    <mergeCell ref="B142:C142"/>
    <mergeCell ref="B119:C119"/>
    <mergeCell ref="B127:C127"/>
    <mergeCell ref="B90:C90"/>
    <mergeCell ref="B29:C29"/>
    <mergeCell ref="B30:C30"/>
    <mergeCell ref="B57:C57"/>
    <mergeCell ref="B132:C132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7:I247"/>
    <mergeCell ref="F187:I187"/>
    <mergeCell ref="F201:I201"/>
    <mergeCell ref="F190:I190"/>
    <mergeCell ref="F175:I175"/>
    <mergeCell ref="F202:I202"/>
    <mergeCell ref="F192:I192"/>
    <mergeCell ref="F193:I193"/>
    <mergeCell ref="F195:I195"/>
    <mergeCell ref="F199:I199"/>
    <mergeCell ref="F198:I198"/>
    <mergeCell ref="F169:I169"/>
    <mergeCell ref="F173:I173"/>
    <mergeCell ref="F170:I170"/>
    <mergeCell ref="B178:C178"/>
    <mergeCell ref="B164:C164"/>
    <mergeCell ref="B162:C162"/>
    <mergeCell ref="B176:C176"/>
    <mergeCell ref="B170:C170"/>
    <mergeCell ref="B168:C168"/>
    <mergeCell ref="F163:I163"/>
    <mergeCell ref="F138:I138"/>
    <mergeCell ref="F124:I124"/>
    <mergeCell ref="B110:C110"/>
    <mergeCell ref="F133:I133"/>
    <mergeCell ref="F122:I122"/>
    <mergeCell ref="F123:I123"/>
    <mergeCell ref="F120:I120"/>
    <mergeCell ref="F129:I129"/>
    <mergeCell ref="F132:I132"/>
    <mergeCell ref="F134:I134"/>
    <mergeCell ref="F104:I104"/>
    <mergeCell ref="B104:C104"/>
    <mergeCell ref="F117:I117"/>
    <mergeCell ref="F118:I118"/>
    <mergeCell ref="F119:I119"/>
    <mergeCell ref="F115:I115"/>
    <mergeCell ref="F106:I106"/>
    <mergeCell ref="F112:I112"/>
    <mergeCell ref="F110:I110"/>
    <mergeCell ref="F116:I116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F226:I226"/>
    <mergeCell ref="F255:I255"/>
    <mergeCell ref="F254:I254"/>
    <mergeCell ref="F248:I248"/>
    <mergeCell ref="F251:I251"/>
    <mergeCell ref="F252:I252"/>
    <mergeCell ref="F249:I249"/>
    <mergeCell ref="F246:I246"/>
    <mergeCell ref="F243:I243"/>
    <mergeCell ref="F237:I237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1:I221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" t="s">
        <v>446</v>
      </c>
      <c r="C1" s="3"/>
      <c r="D1" s="11"/>
      <c r="E1" s="11"/>
    </row>
    <row r="2" spans="2:5" ht="12.75">
      <c r="B2" s="2" t="s">
        <v>447</v>
      </c>
      <c r="C2" s="3"/>
      <c r="D2" s="11"/>
      <c r="E2" s="11"/>
    </row>
    <row r="3" spans="2:5" ht="12.75">
      <c r="B3" s="4"/>
      <c r="C3" s="4"/>
      <c r="D3" s="12"/>
      <c r="E3" s="12"/>
    </row>
    <row r="4" spans="2:5" ht="38.25">
      <c r="B4" s="5" t="s">
        <v>448</v>
      </c>
      <c r="C4" s="4"/>
      <c r="D4" s="12"/>
      <c r="E4" s="12"/>
    </row>
    <row r="5" spans="2:5" ht="12.75">
      <c r="B5" s="4"/>
      <c r="C5" s="4"/>
      <c r="D5" s="12"/>
      <c r="E5" s="12"/>
    </row>
    <row r="6" spans="2:5" ht="25.5">
      <c r="B6" s="2" t="s">
        <v>449</v>
      </c>
      <c r="C6" s="3"/>
      <c r="D6" s="11"/>
      <c r="E6" s="13" t="s">
        <v>450</v>
      </c>
    </row>
    <row r="7" spans="2:5" ht="13.5" thickBot="1">
      <c r="B7" s="4"/>
      <c r="C7" s="4"/>
      <c r="D7" s="12"/>
      <c r="E7" s="12"/>
    </row>
    <row r="8" spans="2:5" ht="51">
      <c r="B8" s="6" t="s">
        <v>451</v>
      </c>
      <c r="C8" s="7"/>
      <c r="D8" s="14"/>
      <c r="E8" s="15">
        <v>4</v>
      </c>
    </row>
    <row r="9" spans="2:5" ht="25.5">
      <c r="B9" s="8"/>
      <c r="C9" s="4"/>
      <c r="D9" s="12"/>
      <c r="E9" s="16" t="s">
        <v>452</v>
      </c>
    </row>
    <row r="10" spans="2:5" ht="26.25" thickBot="1">
      <c r="B10" s="9"/>
      <c r="C10" s="10"/>
      <c r="D10" s="17"/>
      <c r="E10" s="18" t="s">
        <v>453</v>
      </c>
    </row>
    <row r="11" spans="2:5" ht="12.75">
      <c r="B11" s="4"/>
      <c r="C11" s="4"/>
      <c r="D11" s="12"/>
      <c r="E11" s="12"/>
    </row>
    <row r="12" spans="2:5" ht="12.75">
      <c r="B12" s="4"/>
      <c r="C12" s="4"/>
      <c r="D12" s="12"/>
      <c r="E12" s="12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8" t="s">
        <v>810</v>
      </c>
      <c r="C1" s="3"/>
      <c r="D1" s="11"/>
      <c r="E1" s="11"/>
    </row>
    <row r="2" spans="2:5" ht="12.75">
      <c r="B2" s="68" t="s">
        <v>811</v>
      </c>
      <c r="C2" s="3"/>
      <c r="D2" s="11"/>
      <c r="E2" s="11"/>
    </row>
    <row r="3" spans="2:5" ht="12.75">
      <c r="B3" s="4"/>
      <c r="C3" s="4"/>
      <c r="D3" s="12"/>
      <c r="E3" s="12"/>
    </row>
    <row r="4" spans="2:5" ht="38.25">
      <c r="B4" s="69" t="s">
        <v>448</v>
      </c>
      <c r="C4" s="4"/>
      <c r="D4" s="12"/>
      <c r="E4" s="12"/>
    </row>
    <row r="5" spans="2:5" ht="12.75">
      <c r="B5" s="4"/>
      <c r="C5" s="4"/>
      <c r="D5" s="12"/>
      <c r="E5" s="12"/>
    </row>
    <row r="6" spans="2:5" ht="25.5">
      <c r="B6" s="68" t="s">
        <v>449</v>
      </c>
      <c r="C6" s="3"/>
      <c r="D6" s="11"/>
      <c r="E6" s="71" t="s">
        <v>450</v>
      </c>
    </row>
    <row r="7" spans="2:5" ht="13.5" thickBot="1">
      <c r="B7" s="4"/>
      <c r="C7" s="4"/>
      <c r="D7" s="12"/>
      <c r="E7" s="12"/>
    </row>
    <row r="8" spans="2:5" ht="51">
      <c r="B8" s="70" t="s">
        <v>451</v>
      </c>
      <c r="C8" s="7"/>
      <c r="D8" s="14"/>
      <c r="E8" s="15">
        <v>3</v>
      </c>
    </row>
    <row r="9" spans="2:5" ht="26.25" thickBot="1">
      <c r="B9" s="9"/>
      <c r="C9" s="10"/>
      <c r="D9" s="17"/>
      <c r="E9" s="72" t="s">
        <v>812</v>
      </c>
    </row>
    <row r="10" spans="2:5" ht="12.75">
      <c r="B10" s="4"/>
      <c r="C10" s="4"/>
      <c r="D10" s="12"/>
      <c r="E10" s="12"/>
    </row>
    <row r="11" spans="2:5" ht="12.75">
      <c r="B11" s="4"/>
      <c r="C11" s="4"/>
      <c r="D11" s="12"/>
      <c r="E11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58">
      <selection activeCell="C61" sqref="C61"/>
    </sheetView>
  </sheetViews>
  <sheetFormatPr defaultColWidth="9.00390625" defaultRowHeight="12.75" customHeight="1"/>
  <cols>
    <col min="1" max="1" width="43.75390625" style="152" customWidth="1"/>
    <col min="2" max="2" width="6.125" style="152" customWidth="1"/>
    <col min="3" max="3" width="25.00390625" style="152" customWidth="1"/>
    <col min="4" max="4" width="21.00390625" style="152" customWidth="1"/>
    <col min="5" max="6" width="18.75390625" style="152" customWidth="1"/>
    <col min="7" max="16384" width="9.125" style="152" customWidth="1"/>
  </cols>
  <sheetData>
    <row r="1" spans="1:6" ht="15">
      <c r="A1" s="253"/>
      <c r="B1" s="253"/>
      <c r="C1" s="253"/>
      <c r="D1" s="253"/>
      <c r="E1" s="192"/>
      <c r="F1" s="192"/>
    </row>
    <row r="2" spans="1:6" ht="18" customHeight="1" thickBot="1">
      <c r="A2" s="253" t="s">
        <v>417</v>
      </c>
      <c r="B2" s="253"/>
      <c r="C2" s="253"/>
      <c r="D2" s="253"/>
      <c r="E2" s="181"/>
      <c r="F2" s="191" t="s">
        <v>415</v>
      </c>
    </row>
    <row r="3" spans="5:6" ht="12.75">
      <c r="E3" s="190" t="s">
        <v>174</v>
      </c>
      <c r="F3" s="189" t="s">
        <v>418</v>
      </c>
    </row>
    <row r="4" spans="1:6" ht="12.75">
      <c r="A4" s="257" t="s">
        <v>360</v>
      </c>
      <c r="B4" s="257"/>
      <c r="C4" s="257"/>
      <c r="D4" s="257"/>
      <c r="E4" s="181" t="s">
        <v>173</v>
      </c>
      <c r="F4" s="188">
        <v>42095</v>
      </c>
    </row>
    <row r="5" spans="5:6" ht="12.75">
      <c r="E5" s="181" t="s">
        <v>172</v>
      </c>
      <c r="F5" s="187" t="s">
        <v>822</v>
      </c>
    </row>
    <row r="6" spans="1:6" ht="26.25" customHeight="1">
      <c r="A6" s="184" t="s">
        <v>171</v>
      </c>
      <c r="B6" s="258" t="s">
        <v>125</v>
      </c>
      <c r="C6" s="259"/>
      <c r="D6" s="259"/>
      <c r="E6" s="181" t="s">
        <v>170</v>
      </c>
      <c r="F6" s="187" t="s">
        <v>84</v>
      </c>
    </row>
    <row r="7" spans="1:6" ht="26.25" customHeight="1">
      <c r="A7" s="184" t="s">
        <v>169</v>
      </c>
      <c r="B7" s="252" t="s">
        <v>168</v>
      </c>
      <c r="C7" s="252"/>
      <c r="D7" s="252"/>
      <c r="E7" s="181" t="s">
        <v>167</v>
      </c>
      <c r="F7" s="186" t="s">
        <v>91</v>
      </c>
    </row>
    <row r="8" spans="1:6" ht="12.75">
      <c r="A8" s="184" t="s">
        <v>166</v>
      </c>
      <c r="B8" s="184"/>
      <c r="C8" s="184"/>
      <c r="D8" s="182"/>
      <c r="E8" s="181"/>
      <c r="F8" s="185"/>
    </row>
    <row r="9" spans="1:6" ht="13.5" thickBot="1">
      <c r="A9" s="184" t="s">
        <v>165</v>
      </c>
      <c r="B9" s="184"/>
      <c r="C9" s="183"/>
      <c r="D9" s="182"/>
      <c r="E9" s="181" t="s">
        <v>164</v>
      </c>
      <c r="F9" s="180" t="s">
        <v>416</v>
      </c>
    </row>
    <row r="10" spans="1:6" ht="20.25" customHeight="1" thickBot="1">
      <c r="A10" s="253" t="s">
        <v>163</v>
      </c>
      <c r="B10" s="253"/>
      <c r="C10" s="253"/>
      <c r="D10" s="253"/>
      <c r="E10" s="179"/>
      <c r="F10" s="178"/>
    </row>
    <row r="11" spans="1:6" ht="3.75" customHeight="1">
      <c r="A11" s="254" t="s">
        <v>162</v>
      </c>
      <c r="B11" s="249" t="s">
        <v>83</v>
      </c>
      <c r="C11" s="249" t="s">
        <v>824</v>
      </c>
      <c r="D11" s="246" t="s">
        <v>425</v>
      </c>
      <c r="E11" s="246" t="s">
        <v>411</v>
      </c>
      <c r="F11" s="243" t="s">
        <v>412</v>
      </c>
    </row>
    <row r="12" spans="1:6" ht="3" customHeight="1">
      <c r="A12" s="255"/>
      <c r="B12" s="250"/>
      <c r="C12" s="250"/>
      <c r="D12" s="247"/>
      <c r="E12" s="247"/>
      <c r="F12" s="244"/>
    </row>
    <row r="13" spans="1:6" ht="3" customHeight="1">
      <c r="A13" s="255"/>
      <c r="B13" s="250"/>
      <c r="C13" s="250"/>
      <c r="D13" s="247"/>
      <c r="E13" s="247"/>
      <c r="F13" s="244"/>
    </row>
    <row r="14" spans="1:6" ht="3" customHeight="1">
      <c r="A14" s="255"/>
      <c r="B14" s="250"/>
      <c r="C14" s="250"/>
      <c r="D14" s="247"/>
      <c r="E14" s="247"/>
      <c r="F14" s="244"/>
    </row>
    <row r="15" spans="1:6" ht="3" customHeight="1">
      <c r="A15" s="255"/>
      <c r="B15" s="250"/>
      <c r="C15" s="250"/>
      <c r="D15" s="247"/>
      <c r="E15" s="247"/>
      <c r="F15" s="244"/>
    </row>
    <row r="16" spans="1:6" ht="3" customHeight="1">
      <c r="A16" s="255"/>
      <c r="B16" s="250"/>
      <c r="C16" s="250"/>
      <c r="D16" s="247"/>
      <c r="E16" s="247"/>
      <c r="F16" s="244"/>
    </row>
    <row r="17" spans="1:6" ht="23.25" customHeight="1">
      <c r="A17" s="256"/>
      <c r="B17" s="251"/>
      <c r="C17" s="251"/>
      <c r="D17" s="248"/>
      <c r="E17" s="248"/>
      <c r="F17" s="245"/>
    </row>
    <row r="18" spans="1:6" ht="12" customHeight="1" thickBot="1">
      <c r="A18" s="177">
        <v>1</v>
      </c>
      <c r="B18" s="176">
        <v>2</v>
      </c>
      <c r="C18" s="175">
        <v>3</v>
      </c>
      <c r="D18" s="174" t="s">
        <v>161</v>
      </c>
      <c r="E18" s="173" t="s">
        <v>160</v>
      </c>
      <c r="F18" s="172" t="s">
        <v>159</v>
      </c>
    </row>
    <row r="19" spans="1:6" ht="12.75">
      <c r="A19" s="171" t="s">
        <v>419</v>
      </c>
      <c r="B19" s="170" t="s">
        <v>413</v>
      </c>
      <c r="C19" s="169" t="s">
        <v>158</v>
      </c>
      <c r="D19" s="167">
        <v>30865080</v>
      </c>
      <c r="E19" s="168">
        <v>4825419.65</v>
      </c>
      <c r="F19" s="167">
        <f>IF(OR(D19="-",E19=D19),"-",D19-IF(E19="-",0,E19))</f>
        <v>26039660.35</v>
      </c>
    </row>
    <row r="20" spans="1:6" ht="12.75">
      <c r="A20" s="166" t="s">
        <v>825</v>
      </c>
      <c r="B20" s="165"/>
      <c r="C20" s="164"/>
      <c r="D20" s="163"/>
      <c r="E20" s="163"/>
      <c r="F20" s="162"/>
    </row>
    <row r="21" spans="1:6" ht="12.75">
      <c r="A21" s="160" t="s">
        <v>422</v>
      </c>
      <c r="B21" s="159" t="s">
        <v>413</v>
      </c>
      <c r="C21" s="158" t="s">
        <v>157</v>
      </c>
      <c r="D21" s="157">
        <v>22807200</v>
      </c>
      <c r="E21" s="157">
        <v>4076109.65</v>
      </c>
      <c r="F21" s="156">
        <f aca="true" t="shared" si="0" ref="F21:F52">IF(OR(D21="-",E21=D21),"-",D21-IF(E21="-",0,E21))</f>
        <v>18731090.35</v>
      </c>
    </row>
    <row r="22" spans="1:6" ht="12.75">
      <c r="A22" s="160" t="s">
        <v>156</v>
      </c>
      <c r="B22" s="159" t="s">
        <v>413</v>
      </c>
      <c r="C22" s="158" t="s">
        <v>222</v>
      </c>
      <c r="D22" s="157">
        <v>2703200</v>
      </c>
      <c r="E22" s="157">
        <v>555245.16</v>
      </c>
      <c r="F22" s="156">
        <f t="shared" si="0"/>
        <v>2147954.84</v>
      </c>
    </row>
    <row r="23" spans="1:6" ht="12.75">
      <c r="A23" s="160" t="s">
        <v>740</v>
      </c>
      <c r="B23" s="159" t="s">
        <v>413</v>
      </c>
      <c r="C23" s="158" t="s">
        <v>223</v>
      </c>
      <c r="D23" s="157">
        <v>2703200</v>
      </c>
      <c r="E23" s="157">
        <v>555245.16</v>
      </c>
      <c r="F23" s="156">
        <f t="shared" si="0"/>
        <v>2147954.84</v>
      </c>
    </row>
    <row r="24" spans="1:6" ht="67.5">
      <c r="A24" s="161" t="s">
        <v>155</v>
      </c>
      <c r="B24" s="159" t="s">
        <v>413</v>
      </c>
      <c r="C24" s="158" t="s">
        <v>224</v>
      </c>
      <c r="D24" s="157" t="s">
        <v>113</v>
      </c>
      <c r="E24" s="157">
        <v>553587.16</v>
      </c>
      <c r="F24" s="156" t="s">
        <v>113</v>
      </c>
    </row>
    <row r="25" spans="1:6" ht="90">
      <c r="A25" s="161" t="s">
        <v>154</v>
      </c>
      <c r="B25" s="159" t="s">
        <v>413</v>
      </c>
      <c r="C25" s="158" t="s">
        <v>225</v>
      </c>
      <c r="D25" s="157" t="s">
        <v>113</v>
      </c>
      <c r="E25" s="157">
        <v>553412.85</v>
      </c>
      <c r="F25" s="156" t="s">
        <v>113</v>
      </c>
    </row>
    <row r="26" spans="1:6" ht="67.5">
      <c r="A26" s="161" t="s">
        <v>357</v>
      </c>
      <c r="B26" s="159" t="s">
        <v>413</v>
      </c>
      <c r="C26" s="158" t="s">
        <v>226</v>
      </c>
      <c r="D26" s="157" t="s">
        <v>113</v>
      </c>
      <c r="E26" s="157">
        <v>174.31</v>
      </c>
      <c r="F26" s="156" t="s">
        <v>113</v>
      </c>
    </row>
    <row r="27" spans="1:6" ht="101.25">
      <c r="A27" s="161" t="s">
        <v>153</v>
      </c>
      <c r="B27" s="159" t="s">
        <v>413</v>
      </c>
      <c r="C27" s="158" t="s">
        <v>227</v>
      </c>
      <c r="D27" s="157" t="s">
        <v>113</v>
      </c>
      <c r="E27" s="157" t="s">
        <v>113</v>
      </c>
      <c r="F27" s="156" t="str">
        <f t="shared" si="0"/>
        <v>-</v>
      </c>
    </row>
    <row r="28" spans="1:6" ht="33.75">
      <c r="A28" s="160" t="s">
        <v>152</v>
      </c>
      <c r="B28" s="159" t="s">
        <v>413</v>
      </c>
      <c r="C28" s="158" t="s">
        <v>228</v>
      </c>
      <c r="D28" s="157" t="s">
        <v>113</v>
      </c>
      <c r="E28" s="157">
        <v>1658</v>
      </c>
      <c r="F28" s="156" t="s">
        <v>113</v>
      </c>
    </row>
    <row r="29" spans="1:6" ht="67.5">
      <c r="A29" s="160" t="s">
        <v>151</v>
      </c>
      <c r="B29" s="159" t="s">
        <v>413</v>
      </c>
      <c r="C29" s="158" t="s">
        <v>229</v>
      </c>
      <c r="D29" s="157" t="s">
        <v>113</v>
      </c>
      <c r="E29" s="157">
        <v>1658</v>
      </c>
      <c r="F29" s="156" t="s">
        <v>113</v>
      </c>
    </row>
    <row r="30" spans="1:6" ht="22.5">
      <c r="A30" s="160" t="s">
        <v>150</v>
      </c>
      <c r="B30" s="159" t="s">
        <v>413</v>
      </c>
      <c r="C30" s="158" t="s">
        <v>230</v>
      </c>
      <c r="D30" s="157">
        <v>2807800</v>
      </c>
      <c r="E30" s="157">
        <v>636737.41</v>
      </c>
      <c r="F30" s="156">
        <f t="shared" si="0"/>
        <v>2171062.59</v>
      </c>
    </row>
    <row r="31" spans="1:6" ht="22.5">
      <c r="A31" s="160" t="s">
        <v>92</v>
      </c>
      <c r="B31" s="159" t="s">
        <v>413</v>
      </c>
      <c r="C31" s="158" t="s">
        <v>231</v>
      </c>
      <c r="D31" s="157">
        <v>2807800</v>
      </c>
      <c r="E31" s="157">
        <v>636737.41</v>
      </c>
      <c r="F31" s="156">
        <f t="shared" si="0"/>
        <v>2171062.59</v>
      </c>
    </row>
    <row r="32" spans="1:6" ht="67.5">
      <c r="A32" s="160" t="s">
        <v>149</v>
      </c>
      <c r="B32" s="159" t="s">
        <v>413</v>
      </c>
      <c r="C32" s="158" t="s">
        <v>232</v>
      </c>
      <c r="D32" s="157" t="s">
        <v>113</v>
      </c>
      <c r="E32" s="157">
        <v>215269.06</v>
      </c>
      <c r="F32" s="156" t="s">
        <v>113</v>
      </c>
    </row>
    <row r="33" spans="1:6" ht="78.75">
      <c r="A33" s="161" t="s">
        <v>112</v>
      </c>
      <c r="B33" s="159" t="s">
        <v>413</v>
      </c>
      <c r="C33" s="158" t="s">
        <v>233</v>
      </c>
      <c r="D33" s="157" t="s">
        <v>113</v>
      </c>
      <c r="E33" s="157">
        <v>4824.4</v>
      </c>
      <c r="F33" s="156" t="s">
        <v>113</v>
      </c>
    </row>
    <row r="34" spans="1:6" ht="67.5">
      <c r="A34" s="160" t="s">
        <v>148</v>
      </c>
      <c r="B34" s="159" t="s">
        <v>413</v>
      </c>
      <c r="C34" s="158" t="s">
        <v>234</v>
      </c>
      <c r="D34" s="157" t="s">
        <v>113</v>
      </c>
      <c r="E34" s="157">
        <v>430680.92</v>
      </c>
      <c r="F34" s="156" t="s">
        <v>113</v>
      </c>
    </row>
    <row r="35" spans="1:6" ht="67.5">
      <c r="A35" s="160" t="s">
        <v>147</v>
      </c>
      <c r="B35" s="159" t="s">
        <v>413</v>
      </c>
      <c r="C35" s="158" t="s">
        <v>235</v>
      </c>
      <c r="D35" s="157" t="s">
        <v>113</v>
      </c>
      <c r="E35" s="157">
        <v>-14036.97</v>
      </c>
      <c r="F35" s="156"/>
    </row>
    <row r="36" spans="1:6" ht="12.75">
      <c r="A36" s="160" t="s">
        <v>359</v>
      </c>
      <c r="B36" s="159" t="s">
        <v>413</v>
      </c>
      <c r="C36" s="158" t="s">
        <v>236</v>
      </c>
      <c r="D36" s="157" t="s">
        <v>113</v>
      </c>
      <c r="E36" s="157">
        <v>500</v>
      </c>
      <c r="F36" s="156" t="str">
        <f t="shared" si="0"/>
        <v>-</v>
      </c>
    </row>
    <row r="37" spans="1:6" ht="12.75">
      <c r="A37" s="160" t="s">
        <v>95</v>
      </c>
      <c r="B37" s="159" t="s">
        <v>413</v>
      </c>
      <c r="C37" s="158" t="s">
        <v>237</v>
      </c>
      <c r="D37" s="157" t="s">
        <v>113</v>
      </c>
      <c r="E37" s="157">
        <v>500</v>
      </c>
      <c r="F37" s="156" t="str">
        <f t="shared" si="0"/>
        <v>-</v>
      </c>
    </row>
    <row r="38" spans="1:6" ht="12.75">
      <c r="A38" s="160" t="s">
        <v>95</v>
      </c>
      <c r="B38" s="159" t="s">
        <v>413</v>
      </c>
      <c r="C38" s="158" t="s">
        <v>238</v>
      </c>
      <c r="D38" s="157" t="s">
        <v>113</v>
      </c>
      <c r="E38" s="157">
        <v>500</v>
      </c>
      <c r="F38" s="156" t="str">
        <f t="shared" si="0"/>
        <v>-</v>
      </c>
    </row>
    <row r="39" spans="1:6" ht="33.75">
      <c r="A39" s="160" t="s">
        <v>358</v>
      </c>
      <c r="B39" s="159" t="s">
        <v>413</v>
      </c>
      <c r="C39" s="158" t="s">
        <v>239</v>
      </c>
      <c r="D39" s="157" t="s">
        <v>113</v>
      </c>
      <c r="E39" s="157">
        <v>500</v>
      </c>
      <c r="F39" s="156" t="str">
        <f t="shared" si="0"/>
        <v>-</v>
      </c>
    </row>
    <row r="40" spans="1:6" ht="12.75">
      <c r="A40" s="160" t="s">
        <v>146</v>
      </c>
      <c r="B40" s="159" t="s">
        <v>413</v>
      </c>
      <c r="C40" s="158" t="s">
        <v>240</v>
      </c>
      <c r="D40" s="157">
        <v>14291200</v>
      </c>
      <c r="E40" s="157">
        <v>2825494.87</v>
      </c>
      <c r="F40" s="156">
        <f t="shared" si="0"/>
        <v>11465705.129999999</v>
      </c>
    </row>
    <row r="41" spans="1:6" ht="12.75">
      <c r="A41" s="160" t="s">
        <v>813</v>
      </c>
      <c r="B41" s="159" t="s">
        <v>413</v>
      </c>
      <c r="C41" s="158" t="s">
        <v>241</v>
      </c>
      <c r="D41" s="157">
        <v>3200200</v>
      </c>
      <c r="E41" s="157">
        <v>297046.45</v>
      </c>
      <c r="F41" s="156">
        <f t="shared" si="0"/>
        <v>2903153.55</v>
      </c>
    </row>
    <row r="42" spans="1:6" ht="33.75">
      <c r="A42" s="160" t="s">
        <v>145</v>
      </c>
      <c r="B42" s="159" t="s">
        <v>413</v>
      </c>
      <c r="C42" s="158" t="s">
        <v>242</v>
      </c>
      <c r="D42" s="157" t="s">
        <v>113</v>
      </c>
      <c r="E42" s="157">
        <v>297046.45</v>
      </c>
      <c r="F42" s="156" t="str">
        <f t="shared" si="0"/>
        <v>-</v>
      </c>
    </row>
    <row r="43" spans="1:6" ht="67.5">
      <c r="A43" s="160" t="s">
        <v>144</v>
      </c>
      <c r="B43" s="159" t="s">
        <v>413</v>
      </c>
      <c r="C43" s="158" t="s">
        <v>243</v>
      </c>
      <c r="D43" s="157" t="s">
        <v>113</v>
      </c>
      <c r="E43" s="157">
        <v>291713.64</v>
      </c>
      <c r="F43" s="156" t="str">
        <f t="shared" si="0"/>
        <v>-</v>
      </c>
    </row>
    <row r="44" spans="1:6" ht="45">
      <c r="A44" s="160" t="s">
        <v>143</v>
      </c>
      <c r="B44" s="159" t="s">
        <v>413</v>
      </c>
      <c r="C44" s="158" t="s">
        <v>244</v>
      </c>
      <c r="D44" s="157" t="s">
        <v>113</v>
      </c>
      <c r="E44" s="157">
        <v>5332.81</v>
      </c>
      <c r="F44" s="156" t="str">
        <f t="shared" si="0"/>
        <v>-</v>
      </c>
    </row>
    <row r="45" spans="1:6" ht="12.75">
      <c r="A45" s="160" t="s">
        <v>423</v>
      </c>
      <c r="B45" s="159" t="s">
        <v>413</v>
      </c>
      <c r="C45" s="158" t="s">
        <v>245</v>
      </c>
      <c r="D45" s="157">
        <v>2607000</v>
      </c>
      <c r="E45" s="157">
        <v>217287.84</v>
      </c>
      <c r="F45" s="156">
        <f t="shared" si="0"/>
        <v>2389712.16</v>
      </c>
    </row>
    <row r="46" spans="1:6" ht="12.75">
      <c r="A46" s="160" t="s">
        <v>142</v>
      </c>
      <c r="B46" s="159" t="s">
        <v>413</v>
      </c>
      <c r="C46" s="158" t="s">
        <v>246</v>
      </c>
      <c r="D46" s="157" t="s">
        <v>113</v>
      </c>
      <c r="E46" s="157">
        <v>135</v>
      </c>
      <c r="F46" s="156" t="str">
        <f t="shared" si="0"/>
        <v>-</v>
      </c>
    </row>
    <row r="47" spans="1:6" ht="45">
      <c r="A47" s="160" t="s">
        <v>356</v>
      </c>
      <c r="B47" s="159" t="s">
        <v>413</v>
      </c>
      <c r="C47" s="158" t="s">
        <v>247</v>
      </c>
      <c r="D47" s="157" t="s">
        <v>113</v>
      </c>
      <c r="E47" s="157">
        <v>135</v>
      </c>
      <c r="F47" s="156" t="str">
        <f t="shared" si="0"/>
        <v>-</v>
      </c>
    </row>
    <row r="48" spans="1:6" ht="12.75">
      <c r="A48" s="160" t="s">
        <v>141</v>
      </c>
      <c r="B48" s="159" t="s">
        <v>413</v>
      </c>
      <c r="C48" s="158" t="s">
        <v>248</v>
      </c>
      <c r="D48" s="157" t="s">
        <v>113</v>
      </c>
      <c r="E48" s="157">
        <v>217152.84</v>
      </c>
      <c r="F48" s="156" t="str">
        <f t="shared" si="0"/>
        <v>-</v>
      </c>
    </row>
    <row r="49" spans="1:6" ht="45">
      <c r="A49" s="160" t="s">
        <v>140</v>
      </c>
      <c r="B49" s="159" t="s">
        <v>413</v>
      </c>
      <c r="C49" s="158" t="s">
        <v>249</v>
      </c>
      <c r="D49" s="157" t="s">
        <v>113</v>
      </c>
      <c r="E49" s="157">
        <v>207681.25</v>
      </c>
      <c r="F49" s="156" t="str">
        <f t="shared" si="0"/>
        <v>-</v>
      </c>
    </row>
    <row r="50" spans="1:6" ht="22.5">
      <c r="A50" s="160" t="s">
        <v>139</v>
      </c>
      <c r="B50" s="159" t="s">
        <v>413</v>
      </c>
      <c r="C50" s="158" t="s">
        <v>250</v>
      </c>
      <c r="D50" s="157" t="s">
        <v>113</v>
      </c>
      <c r="E50" s="157">
        <v>9471.6</v>
      </c>
      <c r="F50" s="156" t="str">
        <f t="shared" si="0"/>
        <v>-</v>
      </c>
    </row>
    <row r="51" spans="1:6" ht="22.5">
      <c r="A51" s="160" t="s">
        <v>138</v>
      </c>
      <c r="B51" s="159" t="s">
        <v>413</v>
      </c>
      <c r="C51" s="158" t="s">
        <v>251</v>
      </c>
      <c r="D51" s="157" t="s">
        <v>113</v>
      </c>
      <c r="E51" s="157">
        <v>-0.01</v>
      </c>
      <c r="F51" s="156" t="str">
        <f t="shared" si="0"/>
        <v>-</v>
      </c>
    </row>
    <row r="52" spans="1:6" ht="12.75">
      <c r="A52" s="160" t="s">
        <v>819</v>
      </c>
      <c r="B52" s="159" t="s">
        <v>413</v>
      </c>
      <c r="C52" s="158" t="s">
        <v>252</v>
      </c>
      <c r="D52" s="157">
        <v>8484000</v>
      </c>
      <c r="E52" s="157">
        <v>2311160.58</v>
      </c>
      <c r="F52" s="156">
        <f t="shared" si="0"/>
        <v>6172839.42</v>
      </c>
    </row>
    <row r="53" spans="1:6" ht="12.75">
      <c r="A53" s="160" t="s">
        <v>137</v>
      </c>
      <c r="B53" s="159" t="s">
        <v>413</v>
      </c>
      <c r="C53" s="158" t="s">
        <v>253</v>
      </c>
      <c r="D53" s="157" t="s">
        <v>113</v>
      </c>
      <c r="E53" s="157">
        <v>2098961.87</v>
      </c>
      <c r="F53" s="156" t="str">
        <f aca="true" t="shared" si="1" ref="F53:F84">IF(OR(D53="-",E53=D53),"-",D53-IF(E53="-",0,E53))</f>
        <v>-</v>
      </c>
    </row>
    <row r="54" spans="1:6" ht="33.75">
      <c r="A54" s="160" t="s">
        <v>136</v>
      </c>
      <c r="B54" s="159" t="s">
        <v>413</v>
      </c>
      <c r="C54" s="158" t="s">
        <v>254</v>
      </c>
      <c r="D54" s="157" t="s">
        <v>113</v>
      </c>
      <c r="E54" s="157">
        <v>2098961.87</v>
      </c>
      <c r="F54" s="156" t="str">
        <f t="shared" si="1"/>
        <v>-</v>
      </c>
    </row>
    <row r="55" spans="1:6" ht="12.75">
      <c r="A55" s="160" t="s">
        <v>135</v>
      </c>
      <c r="B55" s="159" t="s">
        <v>413</v>
      </c>
      <c r="C55" s="158" t="s">
        <v>288</v>
      </c>
      <c r="D55" s="157" t="s">
        <v>113</v>
      </c>
      <c r="E55" s="157">
        <v>212198.71</v>
      </c>
      <c r="F55" s="156" t="str">
        <f t="shared" si="1"/>
        <v>-</v>
      </c>
    </row>
    <row r="56" spans="1:6" ht="33.75">
      <c r="A56" s="160" t="s">
        <v>134</v>
      </c>
      <c r="B56" s="159" t="s">
        <v>413</v>
      </c>
      <c r="C56" s="158" t="s">
        <v>255</v>
      </c>
      <c r="D56" s="157" t="s">
        <v>113</v>
      </c>
      <c r="E56" s="157">
        <v>212198.71</v>
      </c>
      <c r="F56" s="156" t="str">
        <f t="shared" si="1"/>
        <v>-</v>
      </c>
    </row>
    <row r="57" spans="1:6" ht="12.75">
      <c r="A57" s="160" t="s">
        <v>133</v>
      </c>
      <c r="B57" s="159" t="s">
        <v>413</v>
      </c>
      <c r="C57" s="158" t="s">
        <v>256</v>
      </c>
      <c r="D57" s="157">
        <v>4000</v>
      </c>
      <c r="E57" s="157">
        <v>1250</v>
      </c>
      <c r="F57" s="156">
        <f t="shared" si="1"/>
        <v>2750</v>
      </c>
    </row>
    <row r="58" spans="1:6" ht="45">
      <c r="A58" s="160" t="s">
        <v>132</v>
      </c>
      <c r="B58" s="159" t="s">
        <v>413</v>
      </c>
      <c r="C58" s="158" t="s">
        <v>257</v>
      </c>
      <c r="D58" s="157">
        <v>4000</v>
      </c>
      <c r="E58" s="157">
        <v>1250</v>
      </c>
      <c r="F58" s="156">
        <f t="shared" si="1"/>
        <v>2750</v>
      </c>
    </row>
    <row r="59" spans="1:6" ht="67.5">
      <c r="A59" s="160" t="s">
        <v>131</v>
      </c>
      <c r="B59" s="159" t="s">
        <v>413</v>
      </c>
      <c r="C59" s="158" t="s">
        <v>258</v>
      </c>
      <c r="D59" s="157" t="s">
        <v>113</v>
      </c>
      <c r="E59" s="157">
        <v>1250</v>
      </c>
      <c r="F59" s="156" t="str">
        <f t="shared" si="1"/>
        <v>-</v>
      </c>
    </row>
    <row r="60" spans="1:6" ht="22.5">
      <c r="A60" s="160" t="s">
        <v>130</v>
      </c>
      <c r="B60" s="159" t="s">
        <v>413</v>
      </c>
      <c r="C60" s="158" t="s">
        <v>259</v>
      </c>
      <c r="D60" s="157">
        <v>2132000</v>
      </c>
      <c r="E60" s="157">
        <v>10491.23</v>
      </c>
      <c r="F60" s="156">
        <f t="shared" si="1"/>
        <v>2121508.77</v>
      </c>
    </row>
    <row r="61" spans="1:6" ht="78.75">
      <c r="A61" s="161" t="s">
        <v>129</v>
      </c>
      <c r="B61" s="159" t="s">
        <v>413</v>
      </c>
      <c r="C61" s="158" t="s">
        <v>260</v>
      </c>
      <c r="D61" s="157">
        <v>2132000</v>
      </c>
      <c r="E61" s="157">
        <v>10491.23</v>
      </c>
      <c r="F61" s="156">
        <f t="shared" si="1"/>
        <v>2121508.77</v>
      </c>
    </row>
    <row r="62" spans="1:6" ht="56.25">
      <c r="A62" s="160" t="s">
        <v>128</v>
      </c>
      <c r="B62" s="159" t="s">
        <v>413</v>
      </c>
      <c r="C62" s="158" t="s">
        <v>261</v>
      </c>
      <c r="D62" s="157" t="s">
        <v>113</v>
      </c>
      <c r="E62" s="157" t="s">
        <v>113</v>
      </c>
      <c r="F62" s="156" t="str">
        <f t="shared" si="1"/>
        <v>-</v>
      </c>
    </row>
    <row r="63" spans="1:6" ht="67.5">
      <c r="A63" s="161" t="s">
        <v>127</v>
      </c>
      <c r="B63" s="159" t="s">
        <v>413</v>
      </c>
      <c r="C63" s="158" t="s">
        <v>262</v>
      </c>
      <c r="D63" s="157" t="s">
        <v>113</v>
      </c>
      <c r="E63" s="157" t="s">
        <v>113</v>
      </c>
      <c r="F63" s="156" t="str">
        <f t="shared" si="1"/>
        <v>-</v>
      </c>
    </row>
    <row r="64" spans="1:6" ht="33.75">
      <c r="A64" s="160" t="s">
        <v>126</v>
      </c>
      <c r="B64" s="159" t="s">
        <v>413</v>
      </c>
      <c r="C64" s="158" t="s">
        <v>263</v>
      </c>
      <c r="D64" s="157" t="s">
        <v>113</v>
      </c>
      <c r="E64" s="157">
        <v>10491.23</v>
      </c>
      <c r="F64" s="156" t="str">
        <f t="shared" si="1"/>
        <v>-</v>
      </c>
    </row>
    <row r="65" spans="1:6" ht="33.75">
      <c r="A65" s="160" t="s">
        <v>124</v>
      </c>
      <c r="B65" s="159" t="s">
        <v>413</v>
      </c>
      <c r="C65" s="158" t="s">
        <v>264</v>
      </c>
      <c r="D65" s="157" t="s">
        <v>113</v>
      </c>
      <c r="E65" s="157">
        <v>10491.23</v>
      </c>
      <c r="F65" s="156" t="str">
        <f t="shared" si="1"/>
        <v>-</v>
      </c>
    </row>
    <row r="66" spans="1:6" ht="22.5">
      <c r="A66" s="160" t="s">
        <v>123</v>
      </c>
      <c r="B66" s="159" t="s">
        <v>413</v>
      </c>
      <c r="C66" s="158" t="s">
        <v>265</v>
      </c>
      <c r="D66" s="157">
        <v>850000</v>
      </c>
      <c r="E66" s="157">
        <v>46390.98</v>
      </c>
      <c r="F66" s="156">
        <f t="shared" si="1"/>
        <v>803609.02</v>
      </c>
    </row>
    <row r="67" spans="1:6" ht="67.5">
      <c r="A67" s="161" t="s">
        <v>110</v>
      </c>
      <c r="B67" s="159" t="s">
        <v>413</v>
      </c>
      <c r="C67" s="158" t="s">
        <v>266</v>
      </c>
      <c r="D67" s="157" t="s">
        <v>113</v>
      </c>
      <c r="E67" s="157">
        <v>46390.98</v>
      </c>
      <c r="F67" s="156" t="str">
        <f t="shared" si="1"/>
        <v>-</v>
      </c>
    </row>
    <row r="68" spans="1:6" ht="78.75">
      <c r="A68" s="161" t="s">
        <v>355</v>
      </c>
      <c r="B68" s="159" t="s">
        <v>413</v>
      </c>
      <c r="C68" s="158" t="s">
        <v>267</v>
      </c>
      <c r="D68" s="157" t="s">
        <v>113</v>
      </c>
      <c r="E68" s="157">
        <v>46390.98</v>
      </c>
      <c r="F68" s="156" t="str">
        <f t="shared" si="1"/>
        <v>-</v>
      </c>
    </row>
    <row r="69" spans="1:6" ht="78.75">
      <c r="A69" s="161" t="s">
        <v>354</v>
      </c>
      <c r="B69" s="159" t="s">
        <v>413</v>
      </c>
      <c r="C69" s="158" t="s">
        <v>268</v>
      </c>
      <c r="D69" s="157" t="s">
        <v>113</v>
      </c>
      <c r="E69" s="157">
        <v>46390.98</v>
      </c>
      <c r="F69" s="156" t="str">
        <f t="shared" si="1"/>
        <v>-</v>
      </c>
    </row>
    <row r="70" spans="1:6" ht="22.5">
      <c r="A70" s="160" t="s">
        <v>111</v>
      </c>
      <c r="B70" s="159" t="s">
        <v>413</v>
      </c>
      <c r="C70" s="158" t="s">
        <v>269</v>
      </c>
      <c r="D70" s="157">
        <v>850000</v>
      </c>
      <c r="E70" s="157" t="s">
        <v>113</v>
      </c>
      <c r="F70" s="156">
        <f t="shared" si="1"/>
        <v>850000</v>
      </c>
    </row>
    <row r="71" spans="1:6" ht="33.75">
      <c r="A71" s="160" t="s">
        <v>122</v>
      </c>
      <c r="B71" s="159" t="s">
        <v>413</v>
      </c>
      <c r="C71" s="158" t="s">
        <v>270</v>
      </c>
      <c r="D71" s="157" t="s">
        <v>113</v>
      </c>
      <c r="E71" s="157" t="s">
        <v>113</v>
      </c>
      <c r="F71" s="156" t="str">
        <f t="shared" si="1"/>
        <v>-</v>
      </c>
    </row>
    <row r="72" spans="1:6" ht="45">
      <c r="A72" s="160" t="s">
        <v>121</v>
      </c>
      <c r="B72" s="159" t="s">
        <v>413</v>
      </c>
      <c r="C72" s="158" t="s">
        <v>271</v>
      </c>
      <c r="D72" s="157" t="s">
        <v>113</v>
      </c>
      <c r="E72" s="157" t="s">
        <v>113</v>
      </c>
      <c r="F72" s="156" t="str">
        <f t="shared" si="1"/>
        <v>-</v>
      </c>
    </row>
    <row r="73" spans="1:6" ht="12.75">
      <c r="A73" s="160" t="s">
        <v>421</v>
      </c>
      <c r="B73" s="159" t="s">
        <v>413</v>
      </c>
      <c r="C73" s="158" t="s">
        <v>272</v>
      </c>
      <c r="D73" s="157">
        <v>19000</v>
      </c>
      <c r="E73" s="157" t="s">
        <v>113</v>
      </c>
      <c r="F73" s="156">
        <f t="shared" si="1"/>
        <v>19000</v>
      </c>
    </row>
    <row r="74" spans="1:6" ht="12.75">
      <c r="A74" s="160" t="s">
        <v>421</v>
      </c>
      <c r="B74" s="159" t="s">
        <v>413</v>
      </c>
      <c r="C74" s="158" t="s">
        <v>273</v>
      </c>
      <c r="D74" s="157">
        <v>19000</v>
      </c>
      <c r="E74" s="157" t="s">
        <v>113</v>
      </c>
      <c r="F74" s="156">
        <f t="shared" si="1"/>
        <v>19000</v>
      </c>
    </row>
    <row r="75" spans="1:6" ht="22.5">
      <c r="A75" s="160" t="s">
        <v>120</v>
      </c>
      <c r="B75" s="159" t="s">
        <v>413</v>
      </c>
      <c r="C75" s="158" t="s">
        <v>274</v>
      </c>
      <c r="D75" s="157" t="s">
        <v>113</v>
      </c>
      <c r="E75" s="157" t="s">
        <v>113</v>
      </c>
      <c r="F75" s="156" t="str">
        <f t="shared" si="1"/>
        <v>-</v>
      </c>
    </row>
    <row r="76" spans="1:6" ht="12.75">
      <c r="A76" s="160" t="s">
        <v>119</v>
      </c>
      <c r="B76" s="159" t="s">
        <v>413</v>
      </c>
      <c r="C76" s="158" t="s">
        <v>275</v>
      </c>
      <c r="D76" s="157">
        <v>8057880</v>
      </c>
      <c r="E76" s="157">
        <v>749310</v>
      </c>
      <c r="F76" s="156">
        <f t="shared" si="1"/>
        <v>7308570</v>
      </c>
    </row>
    <row r="77" spans="1:6" ht="22.5">
      <c r="A77" s="160" t="s">
        <v>814</v>
      </c>
      <c r="B77" s="159" t="s">
        <v>413</v>
      </c>
      <c r="C77" s="158" t="s">
        <v>276</v>
      </c>
      <c r="D77" s="157">
        <v>8057880</v>
      </c>
      <c r="E77" s="157">
        <v>749310</v>
      </c>
      <c r="F77" s="156">
        <f t="shared" si="1"/>
        <v>7308570</v>
      </c>
    </row>
    <row r="78" spans="1:6" ht="22.5">
      <c r="A78" s="160" t="s">
        <v>118</v>
      </c>
      <c r="B78" s="159" t="s">
        <v>413</v>
      </c>
      <c r="C78" s="158" t="s">
        <v>277</v>
      </c>
      <c r="D78" s="157">
        <v>5835300</v>
      </c>
      <c r="E78" s="157">
        <v>692500</v>
      </c>
      <c r="F78" s="156">
        <f t="shared" si="1"/>
        <v>5142800</v>
      </c>
    </row>
    <row r="79" spans="1:6" ht="12.75">
      <c r="A79" s="160" t="s">
        <v>815</v>
      </c>
      <c r="B79" s="159" t="s">
        <v>413</v>
      </c>
      <c r="C79" s="158" t="s">
        <v>278</v>
      </c>
      <c r="D79" s="157">
        <v>5835300</v>
      </c>
      <c r="E79" s="157">
        <v>692500</v>
      </c>
      <c r="F79" s="156">
        <f t="shared" si="1"/>
        <v>5142800</v>
      </c>
    </row>
    <row r="80" spans="1:6" ht="22.5">
      <c r="A80" s="160" t="s">
        <v>117</v>
      </c>
      <c r="B80" s="159" t="s">
        <v>413</v>
      </c>
      <c r="C80" s="158" t="s">
        <v>279</v>
      </c>
      <c r="D80" s="157">
        <v>5835300</v>
      </c>
      <c r="E80" s="157">
        <v>692500</v>
      </c>
      <c r="F80" s="156">
        <f t="shared" si="1"/>
        <v>5142800</v>
      </c>
    </row>
    <row r="81" spans="1:6" ht="22.5">
      <c r="A81" s="160" t="s">
        <v>817</v>
      </c>
      <c r="B81" s="159" t="s">
        <v>413</v>
      </c>
      <c r="C81" s="158" t="s">
        <v>280</v>
      </c>
      <c r="D81" s="157">
        <v>201280</v>
      </c>
      <c r="E81" s="157">
        <v>56810</v>
      </c>
      <c r="F81" s="156">
        <f t="shared" si="1"/>
        <v>144470</v>
      </c>
    </row>
    <row r="82" spans="1:6" ht="33.75">
      <c r="A82" s="160" t="s">
        <v>816</v>
      </c>
      <c r="B82" s="159" t="s">
        <v>413</v>
      </c>
      <c r="C82" s="158" t="s">
        <v>281</v>
      </c>
      <c r="D82" s="157">
        <v>200280</v>
      </c>
      <c r="E82" s="157">
        <v>56810</v>
      </c>
      <c r="F82" s="156">
        <f t="shared" si="1"/>
        <v>143470</v>
      </c>
    </row>
    <row r="83" spans="1:6" ht="33.75">
      <c r="A83" s="160" t="s">
        <v>116</v>
      </c>
      <c r="B83" s="159" t="s">
        <v>413</v>
      </c>
      <c r="C83" s="158" t="s">
        <v>282</v>
      </c>
      <c r="D83" s="157">
        <v>200280</v>
      </c>
      <c r="E83" s="157">
        <v>56810</v>
      </c>
      <c r="F83" s="156">
        <f t="shared" si="1"/>
        <v>143470</v>
      </c>
    </row>
    <row r="84" spans="1:6" ht="33.75">
      <c r="A84" s="160" t="s">
        <v>115</v>
      </c>
      <c r="B84" s="159" t="s">
        <v>413</v>
      </c>
      <c r="C84" s="158" t="s">
        <v>283</v>
      </c>
      <c r="D84" s="157">
        <v>1000</v>
      </c>
      <c r="E84" s="157" t="s">
        <v>113</v>
      </c>
      <c r="F84" s="156">
        <f t="shared" si="1"/>
        <v>1000</v>
      </c>
    </row>
    <row r="85" spans="1:6" ht="33.75">
      <c r="A85" s="160" t="s">
        <v>114</v>
      </c>
      <c r="B85" s="159" t="s">
        <v>413</v>
      </c>
      <c r="C85" s="158" t="s">
        <v>284</v>
      </c>
      <c r="D85" s="157">
        <v>1000</v>
      </c>
      <c r="E85" s="157" t="s">
        <v>113</v>
      </c>
      <c r="F85" s="156">
        <f>IF(OR(D85="-",E85=D85),"-",D85-IF(E85="-",0,E85))</f>
        <v>1000</v>
      </c>
    </row>
    <row r="86" spans="1:6" ht="12.75">
      <c r="A86" s="160" t="s">
        <v>802</v>
      </c>
      <c r="B86" s="159" t="s">
        <v>413</v>
      </c>
      <c r="C86" s="158" t="s">
        <v>285</v>
      </c>
      <c r="D86" s="157">
        <v>2021300</v>
      </c>
      <c r="E86" s="157" t="s">
        <v>113</v>
      </c>
      <c r="F86" s="156">
        <f>IF(OR(D86="-",E86=D86),"-",D86-IF(E86="-",0,E86))</f>
        <v>2021300</v>
      </c>
    </row>
    <row r="87" spans="1:6" ht="22.5">
      <c r="A87" s="160" t="s">
        <v>353</v>
      </c>
      <c r="B87" s="159" t="s">
        <v>413</v>
      </c>
      <c r="C87" s="158" t="s">
        <v>286</v>
      </c>
      <c r="D87" s="157">
        <v>2021300</v>
      </c>
      <c r="E87" s="157" t="s">
        <v>113</v>
      </c>
      <c r="F87" s="156">
        <f>IF(OR(D87="-",E87=D87),"-",D87-IF(E87="-",0,E87))</f>
        <v>2021300</v>
      </c>
    </row>
    <row r="88" spans="1:6" ht="23.25" thickBot="1">
      <c r="A88" s="160" t="s">
        <v>352</v>
      </c>
      <c r="B88" s="159" t="s">
        <v>413</v>
      </c>
      <c r="C88" s="158" t="s">
        <v>287</v>
      </c>
      <c r="D88" s="157">
        <v>2021300</v>
      </c>
      <c r="E88" s="157" t="s">
        <v>113</v>
      </c>
      <c r="F88" s="156">
        <f>IF(OR(D88="-",E88=D88),"-",D88-IF(E88="-",0,E88))</f>
        <v>2021300</v>
      </c>
    </row>
    <row r="89" spans="1:6" ht="12.75" customHeight="1">
      <c r="A89" s="155"/>
      <c r="B89" s="154"/>
      <c r="C89" s="154"/>
      <c r="D89" s="153"/>
      <c r="E89" s="153"/>
      <c r="F89" s="153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1 F23:F29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3"/>
  <sheetViews>
    <sheetView tabSelected="1" zoomScalePageLayoutView="0" workbookViewId="0" topLeftCell="A1">
      <selection activeCell="M5" sqref="M5:T439"/>
    </sheetView>
  </sheetViews>
  <sheetFormatPr defaultColWidth="9.00390625" defaultRowHeight="12.75"/>
  <cols>
    <col min="1" max="1" width="3.75390625" style="74" customWidth="1"/>
    <col min="2" max="2" width="44.75390625" style="74" customWidth="1"/>
    <col min="3" max="3" width="7.00390625" style="74" customWidth="1"/>
    <col min="4" max="5" width="4.625" style="74" customWidth="1"/>
    <col min="6" max="6" width="4.875" style="74" customWidth="1"/>
    <col min="7" max="7" width="8.875" style="74" customWidth="1"/>
    <col min="8" max="8" width="5.25390625" style="74" customWidth="1"/>
    <col min="9" max="9" width="6.125" style="74" customWidth="1"/>
    <col min="10" max="10" width="13.625" style="74" customWidth="1"/>
    <col min="11" max="11" width="12.375" style="74" customWidth="1"/>
    <col min="12" max="12" width="13.375" style="74" customWidth="1"/>
    <col min="13" max="15" width="9.125" style="74" customWidth="1"/>
    <col min="16" max="16" width="10.00390625" style="74" bestFit="1" customWidth="1"/>
    <col min="17" max="17" width="9.75390625" style="74" customWidth="1"/>
    <col min="18" max="16384" width="9.125" style="74" customWidth="1"/>
  </cols>
  <sheetData>
    <row r="1" spans="1:10" ht="9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2" ht="19.5" customHeight="1">
      <c r="A2" s="260" t="s">
        <v>424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0" ht="12.75">
      <c r="A3" s="116"/>
      <c r="B3" s="116"/>
      <c r="C3" s="116"/>
      <c r="D3" s="116"/>
      <c r="E3" s="116"/>
      <c r="F3" s="116"/>
      <c r="G3" s="116"/>
      <c r="H3" s="265"/>
      <c r="I3" s="265"/>
      <c r="J3" s="265"/>
    </row>
    <row r="4" spans="1:12" ht="12.75" customHeight="1">
      <c r="A4" s="266" t="s">
        <v>614</v>
      </c>
      <c r="B4" s="268" t="s">
        <v>613</v>
      </c>
      <c r="C4" s="271" t="s">
        <v>83</v>
      </c>
      <c r="D4" s="273" t="s">
        <v>82</v>
      </c>
      <c r="E4" s="274"/>
      <c r="F4" s="274"/>
      <c r="G4" s="274"/>
      <c r="H4" s="274"/>
      <c r="I4" s="275"/>
      <c r="J4" s="269" t="s">
        <v>425</v>
      </c>
      <c r="K4" s="279" t="s">
        <v>411</v>
      </c>
      <c r="L4" s="264" t="s">
        <v>412</v>
      </c>
    </row>
    <row r="5" spans="1:16" ht="28.5" customHeight="1">
      <c r="A5" s="267"/>
      <c r="B5" s="268"/>
      <c r="C5" s="272"/>
      <c r="D5" s="276"/>
      <c r="E5" s="277"/>
      <c r="F5" s="277"/>
      <c r="G5" s="277"/>
      <c r="H5" s="277"/>
      <c r="I5" s="278"/>
      <c r="J5" s="270"/>
      <c r="K5" s="279"/>
      <c r="L5" s="264"/>
      <c r="P5" s="129"/>
    </row>
    <row r="6" spans="1:16" ht="22.5" customHeight="1">
      <c r="A6" s="115"/>
      <c r="B6" s="114" t="s">
        <v>81</v>
      </c>
      <c r="C6" s="113">
        <v>200</v>
      </c>
      <c r="D6" s="261"/>
      <c r="E6" s="262"/>
      <c r="F6" s="262"/>
      <c r="G6" s="262"/>
      <c r="H6" s="262"/>
      <c r="I6" s="263"/>
      <c r="J6" s="112">
        <f>J7+J404</f>
        <v>33145780</v>
      </c>
      <c r="K6" s="112">
        <f>K7+K404</f>
        <v>4276008.18</v>
      </c>
      <c r="L6" s="112">
        <f>L7+L404</f>
        <v>28869771.82</v>
      </c>
      <c r="M6" s="131"/>
      <c r="P6" s="129"/>
    </row>
    <row r="7" spans="1:17" ht="25.5" customHeight="1">
      <c r="A7" s="94" t="s">
        <v>426</v>
      </c>
      <c r="B7" s="98" t="s">
        <v>175</v>
      </c>
      <c r="C7" s="98"/>
      <c r="D7" s="94" t="s">
        <v>84</v>
      </c>
      <c r="E7" s="94" t="s">
        <v>15</v>
      </c>
      <c r="F7" s="94" t="s">
        <v>15</v>
      </c>
      <c r="G7" s="99" t="s">
        <v>838</v>
      </c>
      <c r="H7" s="94" t="s">
        <v>823</v>
      </c>
      <c r="I7" s="94" t="s">
        <v>823</v>
      </c>
      <c r="J7" s="96">
        <f>J8+J143+J156+J188+J220+J313+J325+J354+J375+J394</f>
        <v>32141180</v>
      </c>
      <c r="K7" s="96">
        <f>K8+K143+K156+K188+K220+K313+K325+K354+K375</f>
        <v>4096281.82</v>
      </c>
      <c r="L7" s="112">
        <f aca="true" t="shared" si="0" ref="L7:L27">J7-K7</f>
        <v>28044898.18</v>
      </c>
      <c r="M7" s="131"/>
      <c r="P7" s="129"/>
      <c r="Q7" s="129"/>
    </row>
    <row r="8" spans="1:13" ht="12.75">
      <c r="A8" s="94"/>
      <c r="B8" s="98" t="s">
        <v>428</v>
      </c>
      <c r="C8" s="98"/>
      <c r="D8" s="94" t="s">
        <v>84</v>
      </c>
      <c r="E8" s="94" t="s">
        <v>831</v>
      </c>
      <c r="F8" s="94" t="s">
        <v>15</v>
      </c>
      <c r="G8" s="99" t="s">
        <v>838</v>
      </c>
      <c r="H8" s="94" t="s">
        <v>823</v>
      </c>
      <c r="I8" s="94" t="s">
        <v>823</v>
      </c>
      <c r="J8" s="96">
        <f>J9+J71+J87+J96</f>
        <v>7051297</v>
      </c>
      <c r="K8" s="96">
        <f>K9+K71+K87+K96</f>
        <v>1203125.67</v>
      </c>
      <c r="L8" s="96">
        <f>L9+L71+L87+L96</f>
        <v>5848171.33</v>
      </c>
      <c r="M8" s="131"/>
    </row>
    <row r="9" spans="1:13" ht="50.25" customHeight="1">
      <c r="A9" s="94"/>
      <c r="B9" s="98" t="s">
        <v>80</v>
      </c>
      <c r="C9" s="98"/>
      <c r="D9" s="94" t="s">
        <v>84</v>
      </c>
      <c r="E9" s="94" t="s">
        <v>831</v>
      </c>
      <c r="F9" s="94" t="s">
        <v>52</v>
      </c>
      <c r="G9" s="99" t="s">
        <v>838</v>
      </c>
      <c r="H9" s="94" t="s">
        <v>823</v>
      </c>
      <c r="I9" s="94" t="s">
        <v>823</v>
      </c>
      <c r="J9" s="96">
        <f aca="true" t="shared" si="1" ref="J9:L10">J10</f>
        <v>5084797</v>
      </c>
      <c r="K9" s="96">
        <f t="shared" si="1"/>
        <v>778179.6699999999</v>
      </c>
      <c r="L9" s="96">
        <f t="shared" si="1"/>
        <v>4306617.33</v>
      </c>
      <c r="M9" s="131"/>
    </row>
    <row r="10" spans="1:13" ht="24">
      <c r="A10" s="94"/>
      <c r="B10" s="98" t="s">
        <v>291</v>
      </c>
      <c r="C10" s="98"/>
      <c r="D10" s="94" t="s">
        <v>84</v>
      </c>
      <c r="E10" s="94" t="s">
        <v>831</v>
      </c>
      <c r="F10" s="94" t="s">
        <v>52</v>
      </c>
      <c r="G10" s="94" t="s">
        <v>176</v>
      </c>
      <c r="H10" s="94" t="s">
        <v>823</v>
      </c>
      <c r="I10" s="94" t="s">
        <v>823</v>
      </c>
      <c r="J10" s="96">
        <f t="shared" si="1"/>
        <v>5084797</v>
      </c>
      <c r="K10" s="96">
        <f t="shared" si="1"/>
        <v>778179.6699999999</v>
      </c>
      <c r="L10" s="96">
        <f t="shared" si="1"/>
        <v>4306617.33</v>
      </c>
      <c r="M10" s="131"/>
    </row>
    <row r="11" spans="1:13" ht="28.5" customHeight="1">
      <c r="A11" s="94"/>
      <c r="B11" s="97" t="s">
        <v>79</v>
      </c>
      <c r="C11" s="97"/>
      <c r="D11" s="94" t="s">
        <v>84</v>
      </c>
      <c r="E11" s="94" t="s">
        <v>831</v>
      </c>
      <c r="F11" s="94" t="s">
        <v>52</v>
      </c>
      <c r="G11" s="94" t="s">
        <v>177</v>
      </c>
      <c r="H11" s="94" t="s">
        <v>823</v>
      </c>
      <c r="I11" s="94" t="s">
        <v>823</v>
      </c>
      <c r="J11" s="96">
        <f>J12+J47+J64</f>
        <v>5084797</v>
      </c>
      <c r="K11" s="96">
        <f>K12+K47+K64</f>
        <v>778179.6699999999</v>
      </c>
      <c r="L11" s="96">
        <f>L12+L47+L64</f>
        <v>4306617.33</v>
      </c>
      <c r="M11" s="131"/>
    </row>
    <row r="12" spans="1:13" ht="48">
      <c r="A12" s="94"/>
      <c r="B12" s="97" t="s">
        <v>13</v>
      </c>
      <c r="C12" s="97"/>
      <c r="D12" s="94" t="s">
        <v>84</v>
      </c>
      <c r="E12" s="94" t="s">
        <v>831</v>
      </c>
      <c r="F12" s="94" t="s">
        <v>52</v>
      </c>
      <c r="G12" s="94" t="s">
        <v>178</v>
      </c>
      <c r="H12" s="94" t="s">
        <v>823</v>
      </c>
      <c r="I12" s="94" t="s">
        <v>823</v>
      </c>
      <c r="J12" s="96">
        <f>J13+J21</f>
        <v>4643200</v>
      </c>
      <c r="K12" s="112">
        <f>K13+K21</f>
        <v>777929.6699999999</v>
      </c>
      <c r="L12" s="112">
        <f t="shared" si="0"/>
        <v>3865270.33</v>
      </c>
      <c r="M12" s="131"/>
    </row>
    <row r="13" spans="1:13" ht="12.75">
      <c r="A13" s="94"/>
      <c r="B13" s="97" t="s">
        <v>78</v>
      </c>
      <c r="C13" s="97"/>
      <c r="D13" s="94" t="s">
        <v>84</v>
      </c>
      <c r="E13" s="94" t="s">
        <v>831</v>
      </c>
      <c r="F13" s="94" t="s">
        <v>52</v>
      </c>
      <c r="G13" s="94" t="s">
        <v>179</v>
      </c>
      <c r="H13" s="94" t="s">
        <v>823</v>
      </c>
      <c r="I13" s="94" t="s">
        <v>823</v>
      </c>
      <c r="J13" s="96">
        <f aca="true" t="shared" si="2" ref="J13:K16">J14</f>
        <v>1008200</v>
      </c>
      <c r="K13" s="112">
        <f t="shared" si="2"/>
        <v>197070.65999999997</v>
      </c>
      <c r="L13" s="112">
        <f t="shared" si="0"/>
        <v>811129.3400000001</v>
      </c>
      <c r="M13" s="131"/>
    </row>
    <row r="14" spans="1:13" ht="64.5" customHeight="1">
      <c r="A14" s="94"/>
      <c r="B14" s="98" t="s">
        <v>57</v>
      </c>
      <c r="C14" s="98"/>
      <c r="D14" s="94" t="s">
        <v>84</v>
      </c>
      <c r="E14" s="94" t="s">
        <v>831</v>
      </c>
      <c r="F14" s="94" t="s">
        <v>52</v>
      </c>
      <c r="G14" s="94" t="s">
        <v>179</v>
      </c>
      <c r="H14" s="94" t="s">
        <v>11</v>
      </c>
      <c r="I14" s="94" t="s">
        <v>823</v>
      </c>
      <c r="J14" s="96">
        <f t="shared" si="2"/>
        <v>1008200</v>
      </c>
      <c r="K14" s="112">
        <f t="shared" si="2"/>
        <v>197070.65999999997</v>
      </c>
      <c r="L14" s="112">
        <f t="shared" si="0"/>
        <v>811129.3400000001</v>
      </c>
      <c r="M14" s="131"/>
    </row>
    <row r="15" spans="1:13" ht="24">
      <c r="A15" s="94"/>
      <c r="B15" s="93" t="s">
        <v>10</v>
      </c>
      <c r="C15" s="93"/>
      <c r="D15" s="91" t="s">
        <v>84</v>
      </c>
      <c r="E15" s="91" t="s">
        <v>831</v>
      </c>
      <c r="F15" s="91" t="s">
        <v>52</v>
      </c>
      <c r="G15" s="91" t="s">
        <v>179</v>
      </c>
      <c r="H15" s="91" t="s">
        <v>9</v>
      </c>
      <c r="I15" s="91" t="s">
        <v>823</v>
      </c>
      <c r="J15" s="90">
        <f t="shared" si="2"/>
        <v>1008200</v>
      </c>
      <c r="K15" s="127">
        <f t="shared" si="2"/>
        <v>197070.65999999997</v>
      </c>
      <c r="L15" s="127">
        <f t="shared" si="0"/>
        <v>811129.3400000001</v>
      </c>
      <c r="M15" s="131"/>
    </row>
    <row r="16" spans="1:13" ht="36">
      <c r="A16" s="94"/>
      <c r="B16" s="93" t="s">
        <v>8</v>
      </c>
      <c r="C16" s="93"/>
      <c r="D16" s="91" t="s">
        <v>84</v>
      </c>
      <c r="E16" s="91" t="s">
        <v>831</v>
      </c>
      <c r="F16" s="91" t="s">
        <v>52</v>
      </c>
      <c r="G16" s="91" t="s">
        <v>179</v>
      </c>
      <c r="H16" s="91" t="s">
        <v>5</v>
      </c>
      <c r="I16" s="91" t="s">
        <v>823</v>
      </c>
      <c r="J16" s="90">
        <f t="shared" si="2"/>
        <v>1008200</v>
      </c>
      <c r="K16" s="127">
        <f t="shared" si="2"/>
        <v>197070.65999999997</v>
      </c>
      <c r="L16" s="127">
        <f t="shared" si="0"/>
        <v>811129.3400000001</v>
      </c>
      <c r="M16" s="131"/>
    </row>
    <row r="17" spans="1:13" ht="12.75">
      <c r="A17" s="94"/>
      <c r="B17" s="93" t="s">
        <v>669</v>
      </c>
      <c r="C17" s="93"/>
      <c r="D17" s="91" t="s">
        <v>84</v>
      </c>
      <c r="E17" s="91" t="s">
        <v>831</v>
      </c>
      <c r="F17" s="91" t="s">
        <v>52</v>
      </c>
      <c r="G17" s="91" t="s">
        <v>179</v>
      </c>
      <c r="H17" s="91" t="s">
        <v>5</v>
      </c>
      <c r="I17" s="91" t="s">
        <v>834</v>
      </c>
      <c r="J17" s="90">
        <f>J18</f>
        <v>1008200</v>
      </c>
      <c r="K17" s="90">
        <f>K18</f>
        <v>197070.65999999997</v>
      </c>
      <c r="L17" s="127">
        <f t="shared" si="0"/>
        <v>811129.3400000001</v>
      </c>
      <c r="M17" s="131"/>
    </row>
    <row r="18" spans="1:13" ht="23.25" customHeight="1">
      <c r="A18" s="94"/>
      <c r="B18" s="93" t="s">
        <v>671</v>
      </c>
      <c r="C18" s="93"/>
      <c r="D18" s="91" t="s">
        <v>84</v>
      </c>
      <c r="E18" s="91" t="s">
        <v>831</v>
      </c>
      <c r="F18" s="91" t="s">
        <v>52</v>
      </c>
      <c r="G18" s="91" t="s">
        <v>179</v>
      </c>
      <c r="H18" s="91" t="s">
        <v>5</v>
      </c>
      <c r="I18" s="91" t="s">
        <v>7</v>
      </c>
      <c r="J18" s="90">
        <f>SUM(J19:J20)</f>
        <v>1008200</v>
      </c>
      <c r="K18" s="90">
        <f>SUM(K19:K20)</f>
        <v>197070.65999999997</v>
      </c>
      <c r="L18" s="127">
        <f t="shared" si="0"/>
        <v>811129.3400000001</v>
      </c>
      <c r="M18" s="131"/>
    </row>
    <row r="19" spans="1:13" ht="12.75">
      <c r="A19" s="94"/>
      <c r="B19" s="93" t="s">
        <v>429</v>
      </c>
      <c r="C19" s="93"/>
      <c r="D19" s="91" t="s">
        <v>84</v>
      </c>
      <c r="E19" s="91" t="s">
        <v>831</v>
      </c>
      <c r="F19" s="91" t="s">
        <v>52</v>
      </c>
      <c r="G19" s="91" t="s">
        <v>179</v>
      </c>
      <c r="H19" s="91" t="s">
        <v>5</v>
      </c>
      <c r="I19" s="91" t="s">
        <v>6</v>
      </c>
      <c r="J19" s="90">
        <v>755900</v>
      </c>
      <c r="K19" s="127">
        <v>140611.96</v>
      </c>
      <c r="L19" s="127">
        <f t="shared" si="0"/>
        <v>615288.04</v>
      </c>
      <c r="M19" s="131"/>
    </row>
    <row r="20" spans="1:13" ht="12.75">
      <c r="A20" s="94"/>
      <c r="B20" s="93" t="s">
        <v>430</v>
      </c>
      <c r="C20" s="93"/>
      <c r="D20" s="91" t="s">
        <v>84</v>
      </c>
      <c r="E20" s="91" t="s">
        <v>831</v>
      </c>
      <c r="F20" s="91" t="s">
        <v>52</v>
      </c>
      <c r="G20" s="91" t="s">
        <v>179</v>
      </c>
      <c r="H20" s="91" t="s">
        <v>5</v>
      </c>
      <c r="I20" s="91" t="s">
        <v>4</v>
      </c>
      <c r="J20" s="90">
        <v>252300</v>
      </c>
      <c r="K20" s="127">
        <v>56458.7</v>
      </c>
      <c r="L20" s="127">
        <f t="shared" si="0"/>
        <v>195841.3</v>
      </c>
      <c r="M20" s="131"/>
    </row>
    <row r="21" spans="1:13" ht="12.75">
      <c r="A21" s="94"/>
      <c r="B21" s="98" t="s">
        <v>454</v>
      </c>
      <c r="C21" s="98"/>
      <c r="D21" s="94" t="s">
        <v>84</v>
      </c>
      <c r="E21" s="94" t="s">
        <v>831</v>
      </c>
      <c r="F21" s="94" t="s">
        <v>52</v>
      </c>
      <c r="G21" s="94" t="s">
        <v>180</v>
      </c>
      <c r="H21" s="94" t="s">
        <v>823</v>
      </c>
      <c r="I21" s="94" t="s">
        <v>823</v>
      </c>
      <c r="J21" s="96">
        <f>J22+J35</f>
        <v>3635000</v>
      </c>
      <c r="K21" s="96">
        <f>K22+K35</f>
        <v>580859.01</v>
      </c>
      <c r="L21" s="112">
        <f t="shared" si="0"/>
        <v>3054140.99</v>
      </c>
      <c r="M21" s="131"/>
    </row>
    <row r="22" spans="1:13" ht="65.25" customHeight="1">
      <c r="A22" s="94"/>
      <c r="B22" s="98" t="s">
        <v>12</v>
      </c>
      <c r="C22" s="98"/>
      <c r="D22" s="94" t="s">
        <v>84</v>
      </c>
      <c r="E22" s="94" t="s">
        <v>831</v>
      </c>
      <c r="F22" s="94" t="s">
        <v>52</v>
      </c>
      <c r="G22" s="94" t="s">
        <v>180</v>
      </c>
      <c r="H22" s="94" t="s">
        <v>11</v>
      </c>
      <c r="I22" s="94" t="s">
        <v>823</v>
      </c>
      <c r="J22" s="96">
        <f>J23</f>
        <v>2126900</v>
      </c>
      <c r="K22" s="112">
        <f>K23</f>
        <v>350304.13</v>
      </c>
      <c r="L22" s="112">
        <f t="shared" si="0"/>
        <v>1776595.87</v>
      </c>
      <c r="M22" s="131"/>
    </row>
    <row r="23" spans="1:13" ht="24">
      <c r="A23" s="94"/>
      <c r="B23" s="93" t="s">
        <v>10</v>
      </c>
      <c r="C23" s="93"/>
      <c r="D23" s="91" t="s">
        <v>84</v>
      </c>
      <c r="E23" s="91" t="s">
        <v>831</v>
      </c>
      <c r="F23" s="91" t="s">
        <v>52</v>
      </c>
      <c r="G23" s="91" t="s">
        <v>180</v>
      </c>
      <c r="H23" s="91" t="s">
        <v>9</v>
      </c>
      <c r="I23" s="91" t="s">
        <v>823</v>
      </c>
      <c r="J23" s="90">
        <f>J24+J29</f>
        <v>2126900</v>
      </c>
      <c r="K23" s="90">
        <f>K24+K29</f>
        <v>350304.13</v>
      </c>
      <c r="L23" s="127">
        <f t="shared" si="0"/>
        <v>1776595.87</v>
      </c>
      <c r="M23" s="131"/>
    </row>
    <row r="24" spans="1:13" ht="36">
      <c r="A24" s="94"/>
      <c r="B24" s="93" t="s">
        <v>8</v>
      </c>
      <c r="C24" s="93"/>
      <c r="D24" s="91" t="s">
        <v>84</v>
      </c>
      <c r="E24" s="91" t="s">
        <v>831</v>
      </c>
      <c r="F24" s="91" t="s">
        <v>52</v>
      </c>
      <c r="G24" s="91" t="s">
        <v>180</v>
      </c>
      <c r="H24" s="91" t="s">
        <v>5</v>
      </c>
      <c r="I24" s="91" t="s">
        <v>823</v>
      </c>
      <c r="J24" s="90">
        <f>J25</f>
        <v>2107900</v>
      </c>
      <c r="K24" s="127">
        <f>K25</f>
        <v>350304.13</v>
      </c>
      <c r="L24" s="127">
        <f t="shared" si="0"/>
        <v>1757595.87</v>
      </c>
      <c r="M24" s="131"/>
    </row>
    <row r="25" spans="1:13" ht="12.75">
      <c r="A25" s="94"/>
      <c r="B25" s="93" t="s">
        <v>669</v>
      </c>
      <c r="C25" s="93"/>
      <c r="D25" s="91" t="s">
        <v>84</v>
      </c>
      <c r="E25" s="91" t="s">
        <v>831</v>
      </c>
      <c r="F25" s="91" t="s">
        <v>52</v>
      </c>
      <c r="G25" s="91" t="s">
        <v>180</v>
      </c>
      <c r="H25" s="91" t="s">
        <v>5</v>
      </c>
      <c r="I25" s="91" t="s">
        <v>834</v>
      </c>
      <c r="J25" s="90">
        <f>J26</f>
        <v>2107900</v>
      </c>
      <c r="K25" s="127">
        <f>K26</f>
        <v>350304.13</v>
      </c>
      <c r="L25" s="127">
        <f t="shared" si="0"/>
        <v>1757595.87</v>
      </c>
      <c r="M25" s="131"/>
    </row>
    <row r="26" spans="1:13" ht="18" customHeight="1">
      <c r="A26" s="94"/>
      <c r="B26" s="93" t="s">
        <v>671</v>
      </c>
      <c r="C26" s="93"/>
      <c r="D26" s="91" t="s">
        <v>84</v>
      </c>
      <c r="E26" s="91" t="s">
        <v>831</v>
      </c>
      <c r="F26" s="91" t="s">
        <v>52</v>
      </c>
      <c r="G26" s="91" t="s">
        <v>180</v>
      </c>
      <c r="H26" s="91" t="s">
        <v>5</v>
      </c>
      <c r="I26" s="91" t="s">
        <v>7</v>
      </c>
      <c r="J26" s="90">
        <f>J27+J28</f>
        <v>2107900</v>
      </c>
      <c r="K26" s="127">
        <f>K27+K28</f>
        <v>350304.13</v>
      </c>
      <c r="L26" s="127">
        <f t="shared" si="0"/>
        <v>1757595.87</v>
      </c>
      <c r="M26" s="131"/>
    </row>
    <row r="27" spans="1:13" ht="12.75">
      <c r="A27" s="94"/>
      <c r="B27" s="93" t="s">
        <v>429</v>
      </c>
      <c r="C27" s="93"/>
      <c r="D27" s="91" t="s">
        <v>84</v>
      </c>
      <c r="E27" s="91" t="s">
        <v>831</v>
      </c>
      <c r="F27" s="91" t="s">
        <v>52</v>
      </c>
      <c r="G27" s="91" t="s">
        <v>180</v>
      </c>
      <c r="H27" s="91" t="s">
        <v>5</v>
      </c>
      <c r="I27" s="91" t="s">
        <v>6</v>
      </c>
      <c r="J27" s="90">
        <v>1619000</v>
      </c>
      <c r="K27" s="127">
        <v>283745.92</v>
      </c>
      <c r="L27" s="127">
        <f t="shared" si="0"/>
        <v>1335254.08</v>
      </c>
      <c r="M27" s="131"/>
    </row>
    <row r="28" spans="1:13" ht="12.75">
      <c r="A28" s="94"/>
      <c r="B28" s="93" t="s">
        <v>430</v>
      </c>
      <c r="C28" s="93"/>
      <c r="D28" s="91" t="s">
        <v>84</v>
      </c>
      <c r="E28" s="91" t="s">
        <v>831</v>
      </c>
      <c r="F28" s="91" t="s">
        <v>52</v>
      </c>
      <c r="G28" s="91" t="s">
        <v>180</v>
      </c>
      <c r="H28" s="91" t="s">
        <v>5</v>
      </c>
      <c r="I28" s="91" t="s">
        <v>4</v>
      </c>
      <c r="J28" s="90">
        <v>488900</v>
      </c>
      <c r="K28" s="127">
        <v>66558.21</v>
      </c>
      <c r="L28" s="127">
        <f aca="true" t="shared" si="3" ref="L28:L76">J28-K28</f>
        <v>422341.79</v>
      </c>
      <c r="M28" s="131"/>
    </row>
    <row r="29" spans="1:13" ht="36">
      <c r="A29" s="94"/>
      <c r="B29" s="98" t="s">
        <v>3</v>
      </c>
      <c r="C29" s="98"/>
      <c r="D29" s="94" t="s">
        <v>84</v>
      </c>
      <c r="E29" s="94" t="s">
        <v>831</v>
      </c>
      <c r="F29" s="94" t="s">
        <v>52</v>
      </c>
      <c r="G29" s="94" t="s">
        <v>180</v>
      </c>
      <c r="H29" s="94" t="s">
        <v>1</v>
      </c>
      <c r="I29" s="94" t="s">
        <v>823</v>
      </c>
      <c r="J29" s="96">
        <f>J30</f>
        <v>19000</v>
      </c>
      <c r="K29" s="112">
        <f>K30</f>
        <v>0</v>
      </c>
      <c r="L29" s="112">
        <f t="shared" si="3"/>
        <v>19000</v>
      </c>
      <c r="M29" s="131"/>
    </row>
    <row r="30" spans="1:13" ht="12.75">
      <c r="A30" s="94"/>
      <c r="B30" s="93" t="s">
        <v>669</v>
      </c>
      <c r="C30" s="93"/>
      <c r="D30" s="91" t="s">
        <v>84</v>
      </c>
      <c r="E30" s="91" t="s">
        <v>831</v>
      </c>
      <c r="F30" s="91" t="s">
        <v>52</v>
      </c>
      <c r="G30" s="91" t="s">
        <v>180</v>
      </c>
      <c r="H30" s="91" t="s">
        <v>1</v>
      </c>
      <c r="I30" s="91" t="s">
        <v>834</v>
      </c>
      <c r="J30" s="90">
        <f>J31+J33</f>
        <v>19000</v>
      </c>
      <c r="K30" s="90">
        <f>K31+K33</f>
        <v>0</v>
      </c>
      <c r="L30" s="127">
        <f t="shared" si="3"/>
        <v>19000</v>
      </c>
      <c r="M30" s="131"/>
    </row>
    <row r="31" spans="1:13" ht="18.75" customHeight="1">
      <c r="A31" s="94"/>
      <c r="B31" s="93" t="s">
        <v>671</v>
      </c>
      <c r="C31" s="93"/>
      <c r="D31" s="91" t="s">
        <v>84</v>
      </c>
      <c r="E31" s="91" t="s">
        <v>831</v>
      </c>
      <c r="F31" s="91" t="s">
        <v>52</v>
      </c>
      <c r="G31" s="91" t="s">
        <v>180</v>
      </c>
      <c r="H31" s="91" t="s">
        <v>1</v>
      </c>
      <c r="I31" s="91" t="s">
        <v>7</v>
      </c>
      <c r="J31" s="90">
        <f>J32</f>
        <v>18000</v>
      </c>
      <c r="K31" s="127">
        <f>K32</f>
        <v>0</v>
      </c>
      <c r="L31" s="127">
        <f t="shared" si="3"/>
        <v>18000</v>
      </c>
      <c r="M31" s="131"/>
    </row>
    <row r="32" spans="1:13" ht="12.75">
      <c r="A32" s="94"/>
      <c r="B32" s="93" t="s">
        <v>431</v>
      </c>
      <c r="C32" s="93"/>
      <c r="D32" s="91" t="s">
        <v>84</v>
      </c>
      <c r="E32" s="91" t="s">
        <v>831</v>
      </c>
      <c r="F32" s="91" t="s">
        <v>52</v>
      </c>
      <c r="G32" s="91" t="s">
        <v>180</v>
      </c>
      <c r="H32" s="91" t="s">
        <v>1</v>
      </c>
      <c r="I32" s="91" t="s">
        <v>77</v>
      </c>
      <c r="J32" s="90">
        <v>18000</v>
      </c>
      <c r="K32" s="127">
        <v>0</v>
      </c>
      <c r="L32" s="127">
        <f t="shared" si="3"/>
        <v>18000</v>
      </c>
      <c r="M32" s="131"/>
    </row>
    <row r="33" spans="1:13" ht="12.75">
      <c r="A33" s="94"/>
      <c r="B33" s="93" t="s">
        <v>673</v>
      </c>
      <c r="C33" s="93"/>
      <c r="D33" s="91" t="s">
        <v>84</v>
      </c>
      <c r="E33" s="91" t="s">
        <v>831</v>
      </c>
      <c r="F33" s="91" t="s">
        <v>52</v>
      </c>
      <c r="G33" s="91" t="s">
        <v>180</v>
      </c>
      <c r="H33" s="91" t="s">
        <v>1</v>
      </c>
      <c r="I33" s="91" t="s">
        <v>45</v>
      </c>
      <c r="J33" s="90">
        <f>J34</f>
        <v>1000</v>
      </c>
      <c r="K33" s="127">
        <f>K34</f>
        <v>0</v>
      </c>
      <c r="L33" s="127">
        <f t="shared" si="3"/>
        <v>1000</v>
      </c>
      <c r="M33" s="131"/>
    </row>
    <row r="34" spans="1:13" ht="12.75">
      <c r="A34" s="94"/>
      <c r="B34" s="93" t="s">
        <v>433</v>
      </c>
      <c r="C34" s="93"/>
      <c r="D34" s="91" t="s">
        <v>84</v>
      </c>
      <c r="E34" s="91" t="s">
        <v>831</v>
      </c>
      <c r="F34" s="91" t="s">
        <v>52</v>
      </c>
      <c r="G34" s="91" t="s">
        <v>180</v>
      </c>
      <c r="H34" s="91" t="s">
        <v>1</v>
      </c>
      <c r="I34" s="91" t="s">
        <v>44</v>
      </c>
      <c r="J34" s="90">
        <v>1000</v>
      </c>
      <c r="K34" s="127">
        <v>0</v>
      </c>
      <c r="L34" s="127">
        <f t="shared" si="3"/>
        <v>1000</v>
      </c>
      <c r="M34" s="131"/>
    </row>
    <row r="35" spans="1:13" ht="26.25" customHeight="1">
      <c r="A35" s="94"/>
      <c r="B35" s="98" t="s">
        <v>47</v>
      </c>
      <c r="C35" s="98"/>
      <c r="D35" s="94" t="s">
        <v>84</v>
      </c>
      <c r="E35" s="94" t="s">
        <v>831</v>
      </c>
      <c r="F35" s="94" t="s">
        <v>52</v>
      </c>
      <c r="G35" s="94" t="s">
        <v>180</v>
      </c>
      <c r="H35" s="94" t="s">
        <v>834</v>
      </c>
      <c r="I35" s="94" t="s">
        <v>823</v>
      </c>
      <c r="J35" s="96">
        <f>J36</f>
        <v>1508100</v>
      </c>
      <c r="K35" s="112">
        <f>K36</f>
        <v>230554.87999999998</v>
      </c>
      <c r="L35" s="112">
        <f t="shared" si="3"/>
        <v>1277545.12</v>
      </c>
      <c r="M35" s="131"/>
    </row>
    <row r="36" spans="1:13" ht="24">
      <c r="A36" s="94"/>
      <c r="B36" s="93" t="s">
        <v>826</v>
      </c>
      <c r="C36" s="93"/>
      <c r="D36" s="91" t="s">
        <v>84</v>
      </c>
      <c r="E36" s="91" t="s">
        <v>831</v>
      </c>
      <c r="F36" s="91" t="s">
        <v>52</v>
      </c>
      <c r="G36" s="91" t="s">
        <v>180</v>
      </c>
      <c r="H36" s="91" t="s">
        <v>21</v>
      </c>
      <c r="I36" s="91" t="s">
        <v>823</v>
      </c>
      <c r="J36" s="90">
        <f>J37</f>
        <v>1508100</v>
      </c>
      <c r="K36" s="127">
        <f>K37</f>
        <v>230554.87999999998</v>
      </c>
      <c r="L36" s="127">
        <f t="shared" si="3"/>
        <v>1277545.12</v>
      </c>
      <c r="M36" s="131"/>
    </row>
    <row r="37" spans="1:13" ht="29.25" customHeight="1">
      <c r="A37" s="94"/>
      <c r="B37" s="93" t="s">
        <v>46</v>
      </c>
      <c r="C37" s="93"/>
      <c r="D37" s="91" t="s">
        <v>84</v>
      </c>
      <c r="E37" s="91" t="s">
        <v>831</v>
      </c>
      <c r="F37" s="91" t="s">
        <v>52</v>
      </c>
      <c r="G37" s="91" t="s">
        <v>180</v>
      </c>
      <c r="H37" s="91" t="s">
        <v>40</v>
      </c>
      <c r="I37" s="91" t="s">
        <v>823</v>
      </c>
      <c r="J37" s="90">
        <f>J38+J44</f>
        <v>1508100</v>
      </c>
      <c r="K37" s="90">
        <f>K38+K44</f>
        <v>230554.87999999998</v>
      </c>
      <c r="L37" s="127">
        <f t="shared" si="3"/>
        <v>1277545.12</v>
      </c>
      <c r="M37" s="131"/>
    </row>
    <row r="38" spans="1:13" ht="12.75">
      <c r="A38" s="94"/>
      <c r="B38" s="93" t="s">
        <v>669</v>
      </c>
      <c r="C38" s="93"/>
      <c r="D38" s="91" t="s">
        <v>84</v>
      </c>
      <c r="E38" s="91" t="s">
        <v>831</v>
      </c>
      <c r="F38" s="91" t="s">
        <v>52</v>
      </c>
      <c r="G38" s="91" t="s">
        <v>180</v>
      </c>
      <c r="H38" s="91" t="s">
        <v>40</v>
      </c>
      <c r="I38" s="91" t="s">
        <v>834</v>
      </c>
      <c r="J38" s="90">
        <f>J39</f>
        <v>1149900</v>
      </c>
      <c r="K38" s="90">
        <f>K39</f>
        <v>230554.87999999998</v>
      </c>
      <c r="L38" s="127">
        <f t="shared" si="3"/>
        <v>919345.12</v>
      </c>
      <c r="M38" s="131"/>
    </row>
    <row r="39" spans="1:13" ht="12.75">
      <c r="A39" s="94"/>
      <c r="B39" s="93" t="s">
        <v>673</v>
      </c>
      <c r="C39" s="93"/>
      <c r="D39" s="91" t="s">
        <v>84</v>
      </c>
      <c r="E39" s="91" t="s">
        <v>831</v>
      </c>
      <c r="F39" s="91" t="s">
        <v>52</v>
      </c>
      <c r="G39" s="91" t="s">
        <v>180</v>
      </c>
      <c r="H39" s="91" t="s">
        <v>40</v>
      </c>
      <c r="I39" s="91" t="s">
        <v>45</v>
      </c>
      <c r="J39" s="90">
        <f>SUM(J40:J43)</f>
        <v>1149900</v>
      </c>
      <c r="K39" s="90">
        <f>SUM(K40:K43)</f>
        <v>230554.87999999998</v>
      </c>
      <c r="L39" s="127">
        <f t="shared" si="3"/>
        <v>919345.12</v>
      </c>
      <c r="M39" s="131"/>
    </row>
    <row r="40" spans="1:13" ht="12.75">
      <c r="A40" s="94"/>
      <c r="B40" s="93" t="s">
        <v>432</v>
      </c>
      <c r="C40" s="93"/>
      <c r="D40" s="91" t="s">
        <v>84</v>
      </c>
      <c r="E40" s="91" t="s">
        <v>831</v>
      </c>
      <c r="F40" s="91" t="s">
        <v>52</v>
      </c>
      <c r="G40" s="91" t="s">
        <v>180</v>
      </c>
      <c r="H40" s="91" t="s">
        <v>40</v>
      </c>
      <c r="I40" s="91" t="s">
        <v>76</v>
      </c>
      <c r="J40" s="90">
        <v>97200</v>
      </c>
      <c r="K40" s="127">
        <v>17986</v>
      </c>
      <c r="L40" s="127">
        <f t="shared" si="3"/>
        <v>79214</v>
      </c>
      <c r="M40" s="131"/>
    </row>
    <row r="41" spans="1:13" ht="12.75">
      <c r="A41" s="94"/>
      <c r="B41" s="93" t="s">
        <v>50</v>
      </c>
      <c r="C41" s="93"/>
      <c r="D41" s="91" t="s">
        <v>84</v>
      </c>
      <c r="E41" s="91" t="s">
        <v>831</v>
      </c>
      <c r="F41" s="91" t="s">
        <v>52</v>
      </c>
      <c r="G41" s="91" t="s">
        <v>180</v>
      </c>
      <c r="H41" s="91" t="s">
        <v>40</v>
      </c>
      <c r="I41" s="91" t="s">
        <v>49</v>
      </c>
      <c r="J41" s="90">
        <v>353400</v>
      </c>
      <c r="K41" s="127">
        <v>39875.27</v>
      </c>
      <c r="L41" s="127">
        <f t="shared" si="3"/>
        <v>313524.73</v>
      </c>
      <c r="M41" s="131"/>
    </row>
    <row r="42" spans="1:13" ht="12.75">
      <c r="A42" s="94"/>
      <c r="B42" s="93" t="s">
        <v>806</v>
      </c>
      <c r="C42" s="93"/>
      <c r="D42" s="91" t="s">
        <v>84</v>
      </c>
      <c r="E42" s="91" t="s">
        <v>831</v>
      </c>
      <c r="F42" s="91" t="s">
        <v>52</v>
      </c>
      <c r="G42" s="91" t="s">
        <v>180</v>
      </c>
      <c r="H42" s="91" t="s">
        <v>40</v>
      </c>
      <c r="I42" s="91" t="s">
        <v>42</v>
      </c>
      <c r="J42" s="90">
        <v>102800</v>
      </c>
      <c r="K42" s="127">
        <v>7200</v>
      </c>
      <c r="L42" s="127">
        <f t="shared" si="3"/>
        <v>95600</v>
      </c>
      <c r="M42" s="131"/>
    </row>
    <row r="43" spans="1:13" ht="12.75">
      <c r="A43" s="94"/>
      <c r="B43" s="93" t="s">
        <v>434</v>
      </c>
      <c r="C43" s="93"/>
      <c r="D43" s="91" t="s">
        <v>84</v>
      </c>
      <c r="E43" s="91" t="s">
        <v>831</v>
      </c>
      <c r="F43" s="91" t="s">
        <v>52</v>
      </c>
      <c r="G43" s="91" t="s">
        <v>180</v>
      </c>
      <c r="H43" s="91" t="s">
        <v>40</v>
      </c>
      <c r="I43" s="91" t="s">
        <v>41</v>
      </c>
      <c r="J43" s="90">
        <v>596500</v>
      </c>
      <c r="K43" s="127">
        <v>165493.61</v>
      </c>
      <c r="L43" s="127">
        <f t="shared" si="3"/>
        <v>431006.39</v>
      </c>
      <c r="M43" s="131"/>
    </row>
    <row r="44" spans="1:13" ht="12.75">
      <c r="A44" s="94"/>
      <c r="B44" s="93" t="s">
        <v>675</v>
      </c>
      <c r="C44" s="93"/>
      <c r="D44" s="91" t="s">
        <v>84</v>
      </c>
      <c r="E44" s="91" t="s">
        <v>831</v>
      </c>
      <c r="F44" s="91" t="s">
        <v>52</v>
      </c>
      <c r="G44" s="91" t="s">
        <v>180</v>
      </c>
      <c r="H44" s="91" t="s">
        <v>40</v>
      </c>
      <c r="I44" s="91" t="s">
        <v>29</v>
      </c>
      <c r="J44" s="90">
        <f>SUM(J45:J46)</f>
        <v>358200</v>
      </c>
      <c r="K44" s="90">
        <f>SUM(K45:K46)</f>
        <v>0</v>
      </c>
      <c r="L44" s="90">
        <f>SUM(L45:L46)</f>
        <v>358200</v>
      </c>
      <c r="M44" s="131"/>
    </row>
    <row r="45" spans="1:13" ht="12.75">
      <c r="A45" s="94"/>
      <c r="B45" s="93" t="s">
        <v>807</v>
      </c>
      <c r="C45" s="93"/>
      <c r="D45" s="91" t="s">
        <v>84</v>
      </c>
      <c r="E45" s="91" t="s">
        <v>831</v>
      </c>
      <c r="F45" s="91" t="s">
        <v>52</v>
      </c>
      <c r="G45" s="91" t="s">
        <v>180</v>
      </c>
      <c r="H45" s="91" t="s">
        <v>40</v>
      </c>
      <c r="I45" s="91" t="s">
        <v>37</v>
      </c>
      <c r="J45" s="90">
        <v>100000</v>
      </c>
      <c r="K45" s="90">
        <v>0</v>
      </c>
      <c r="L45" s="127">
        <f>J45-K45</f>
        <v>100000</v>
      </c>
      <c r="M45" s="131"/>
    </row>
    <row r="46" spans="1:13" ht="12.75">
      <c r="A46" s="94"/>
      <c r="B46" s="93" t="s">
        <v>805</v>
      </c>
      <c r="C46" s="93"/>
      <c r="D46" s="91" t="s">
        <v>84</v>
      </c>
      <c r="E46" s="91" t="s">
        <v>831</v>
      </c>
      <c r="F46" s="91" t="s">
        <v>52</v>
      </c>
      <c r="G46" s="91" t="s">
        <v>180</v>
      </c>
      <c r="H46" s="91" t="s">
        <v>40</v>
      </c>
      <c r="I46" s="91" t="s">
        <v>39</v>
      </c>
      <c r="J46" s="90">
        <v>258200</v>
      </c>
      <c r="K46" s="90">
        <v>0</v>
      </c>
      <c r="L46" s="127">
        <f t="shared" si="3"/>
        <v>258200</v>
      </c>
      <c r="M46" s="131"/>
    </row>
    <row r="47" spans="1:13" ht="16.5" customHeight="1">
      <c r="A47" s="94"/>
      <c r="B47" s="98" t="s">
        <v>30</v>
      </c>
      <c r="C47" s="93"/>
      <c r="D47" s="94" t="s">
        <v>84</v>
      </c>
      <c r="E47" s="94" t="s">
        <v>831</v>
      </c>
      <c r="F47" s="94" t="s">
        <v>52</v>
      </c>
      <c r="G47" s="94" t="s">
        <v>183</v>
      </c>
      <c r="H47" s="94" t="s">
        <v>823</v>
      </c>
      <c r="I47" s="94" t="s">
        <v>823</v>
      </c>
      <c r="J47" s="96">
        <f>J48+J57</f>
        <v>440797</v>
      </c>
      <c r="K47" s="96">
        <f>K48+K57</f>
        <v>0</v>
      </c>
      <c r="L47" s="96">
        <f>L48+L57</f>
        <v>440797</v>
      </c>
      <c r="M47" s="131"/>
    </row>
    <row r="48" spans="1:13" ht="36">
      <c r="A48" s="94"/>
      <c r="B48" s="98" t="s">
        <v>182</v>
      </c>
      <c r="C48" s="93"/>
      <c r="D48" s="94" t="s">
        <v>84</v>
      </c>
      <c r="E48" s="94" t="s">
        <v>831</v>
      </c>
      <c r="F48" s="94" t="s">
        <v>52</v>
      </c>
      <c r="G48" s="94" t="s">
        <v>181</v>
      </c>
      <c r="H48" s="94" t="s">
        <v>823</v>
      </c>
      <c r="I48" s="94" t="s">
        <v>823</v>
      </c>
      <c r="J48" s="96">
        <f aca="true" t="shared" si="4" ref="J48:L50">J49</f>
        <v>420797</v>
      </c>
      <c r="K48" s="96">
        <f t="shared" si="4"/>
        <v>0</v>
      </c>
      <c r="L48" s="96">
        <f t="shared" si="4"/>
        <v>420797</v>
      </c>
      <c r="M48" s="131"/>
    </row>
    <row r="49" spans="1:13" ht="24">
      <c r="A49" s="94"/>
      <c r="B49" s="98" t="s">
        <v>47</v>
      </c>
      <c r="C49" s="93"/>
      <c r="D49" s="94" t="s">
        <v>84</v>
      </c>
      <c r="E49" s="94" t="s">
        <v>831</v>
      </c>
      <c r="F49" s="94" t="s">
        <v>52</v>
      </c>
      <c r="G49" s="94" t="s">
        <v>181</v>
      </c>
      <c r="H49" s="94" t="s">
        <v>834</v>
      </c>
      <c r="I49" s="94" t="s">
        <v>823</v>
      </c>
      <c r="J49" s="96">
        <f t="shared" si="4"/>
        <v>420797</v>
      </c>
      <c r="K49" s="96">
        <f t="shared" si="4"/>
        <v>0</v>
      </c>
      <c r="L49" s="96">
        <f t="shared" si="4"/>
        <v>420797</v>
      </c>
      <c r="M49" s="131"/>
    </row>
    <row r="50" spans="1:13" ht="24">
      <c r="A50" s="94"/>
      <c r="B50" s="93" t="s">
        <v>826</v>
      </c>
      <c r="C50" s="93"/>
      <c r="D50" s="91" t="s">
        <v>84</v>
      </c>
      <c r="E50" s="91" t="s">
        <v>831</v>
      </c>
      <c r="F50" s="91" t="s">
        <v>52</v>
      </c>
      <c r="G50" s="91" t="s">
        <v>181</v>
      </c>
      <c r="H50" s="91" t="s">
        <v>21</v>
      </c>
      <c r="I50" s="91" t="s">
        <v>823</v>
      </c>
      <c r="J50" s="90">
        <f t="shared" si="4"/>
        <v>420797</v>
      </c>
      <c r="K50" s="90">
        <f t="shared" si="4"/>
        <v>0</v>
      </c>
      <c r="L50" s="90">
        <f t="shared" si="4"/>
        <v>420797</v>
      </c>
      <c r="M50" s="131"/>
    </row>
    <row r="51" spans="1:13" ht="24">
      <c r="A51" s="94"/>
      <c r="B51" s="93" t="s">
        <v>46</v>
      </c>
      <c r="C51" s="93"/>
      <c r="D51" s="91" t="s">
        <v>84</v>
      </c>
      <c r="E51" s="91" t="s">
        <v>831</v>
      </c>
      <c r="F51" s="91" t="s">
        <v>52</v>
      </c>
      <c r="G51" s="91" t="s">
        <v>181</v>
      </c>
      <c r="H51" s="91" t="s">
        <v>40</v>
      </c>
      <c r="I51" s="91" t="s">
        <v>823</v>
      </c>
      <c r="J51" s="90">
        <f>J52+J54</f>
        <v>420797</v>
      </c>
      <c r="K51" s="90">
        <f>K52+K54</f>
        <v>0</v>
      </c>
      <c r="L51" s="90">
        <f>L52+L54</f>
        <v>420797</v>
      </c>
      <c r="M51" s="131"/>
    </row>
    <row r="52" spans="1:13" ht="12.75">
      <c r="A52" s="94"/>
      <c r="B52" s="93" t="s">
        <v>669</v>
      </c>
      <c r="C52" s="93"/>
      <c r="D52" s="91" t="s">
        <v>84</v>
      </c>
      <c r="E52" s="91" t="s">
        <v>831</v>
      </c>
      <c r="F52" s="91" t="s">
        <v>52</v>
      </c>
      <c r="G52" s="91" t="s">
        <v>181</v>
      </c>
      <c r="H52" s="91" t="s">
        <v>40</v>
      </c>
      <c r="I52" s="91" t="s">
        <v>834</v>
      </c>
      <c r="J52" s="90">
        <f>J53</f>
        <v>371797</v>
      </c>
      <c r="K52" s="90">
        <f>K53</f>
        <v>0</v>
      </c>
      <c r="L52" s="90">
        <f>L53</f>
        <v>371797</v>
      </c>
      <c r="M52" s="131"/>
    </row>
    <row r="53" spans="1:13" ht="12.75">
      <c r="A53" s="94"/>
      <c r="B53" s="93" t="s">
        <v>435</v>
      </c>
      <c r="C53" s="93"/>
      <c r="D53" s="91" t="s">
        <v>84</v>
      </c>
      <c r="E53" s="91" t="s">
        <v>831</v>
      </c>
      <c r="F53" s="91" t="s">
        <v>52</v>
      </c>
      <c r="G53" s="91" t="s">
        <v>181</v>
      </c>
      <c r="H53" s="91" t="s">
        <v>40</v>
      </c>
      <c r="I53" s="91" t="s">
        <v>64</v>
      </c>
      <c r="J53" s="90">
        <v>371797</v>
      </c>
      <c r="K53" s="141">
        <v>0</v>
      </c>
      <c r="L53" s="127">
        <f>J53-K53</f>
        <v>371797</v>
      </c>
      <c r="M53" s="131"/>
    </row>
    <row r="54" spans="1:13" ht="12.75">
      <c r="A54" s="94"/>
      <c r="B54" s="93" t="s">
        <v>675</v>
      </c>
      <c r="C54" s="93"/>
      <c r="D54" s="91" t="s">
        <v>84</v>
      </c>
      <c r="E54" s="91" t="s">
        <v>831</v>
      </c>
      <c r="F54" s="91" t="s">
        <v>52</v>
      </c>
      <c r="G54" s="91" t="s">
        <v>181</v>
      </c>
      <c r="H54" s="91" t="s">
        <v>40</v>
      </c>
      <c r="I54" s="91" t="s">
        <v>29</v>
      </c>
      <c r="J54" s="90">
        <f>SUM(J55:J56)</f>
        <v>49000</v>
      </c>
      <c r="K54" s="90">
        <f>SUM(K55:K56)</f>
        <v>0</v>
      </c>
      <c r="L54" s="127">
        <f>J54-K54</f>
        <v>49000</v>
      </c>
      <c r="M54" s="131"/>
    </row>
    <row r="55" spans="1:13" ht="12.75">
      <c r="A55" s="94"/>
      <c r="B55" s="93" t="s">
        <v>807</v>
      </c>
      <c r="C55" s="93"/>
      <c r="D55" s="91" t="s">
        <v>84</v>
      </c>
      <c r="E55" s="91" t="s">
        <v>831</v>
      </c>
      <c r="F55" s="91" t="s">
        <v>52</v>
      </c>
      <c r="G55" s="91" t="s">
        <v>181</v>
      </c>
      <c r="H55" s="91" t="s">
        <v>40</v>
      </c>
      <c r="I55" s="91" t="s">
        <v>37</v>
      </c>
      <c r="J55" s="90">
        <v>40000</v>
      </c>
      <c r="K55" s="141">
        <v>0</v>
      </c>
      <c r="L55" s="127">
        <f>J55-K55</f>
        <v>40000</v>
      </c>
      <c r="M55" s="131"/>
    </row>
    <row r="56" spans="1:13" ht="12.75">
      <c r="A56" s="94"/>
      <c r="B56" s="93" t="s">
        <v>805</v>
      </c>
      <c r="C56" s="93"/>
      <c r="D56" s="91" t="s">
        <v>84</v>
      </c>
      <c r="E56" s="91" t="s">
        <v>831</v>
      </c>
      <c r="F56" s="91" t="s">
        <v>52</v>
      </c>
      <c r="G56" s="91" t="s">
        <v>181</v>
      </c>
      <c r="H56" s="91" t="s">
        <v>40</v>
      </c>
      <c r="I56" s="91" t="s">
        <v>39</v>
      </c>
      <c r="J56" s="90">
        <v>9000</v>
      </c>
      <c r="K56" s="141">
        <v>0</v>
      </c>
      <c r="L56" s="127">
        <f>J56-K56</f>
        <v>9000</v>
      </c>
      <c r="M56" s="131"/>
    </row>
    <row r="57" spans="1:13" ht="36">
      <c r="A57" s="94"/>
      <c r="B57" s="98" t="s">
        <v>184</v>
      </c>
      <c r="C57" s="98"/>
      <c r="D57" s="94" t="s">
        <v>84</v>
      </c>
      <c r="E57" s="94" t="s">
        <v>831</v>
      </c>
      <c r="F57" s="94" t="s">
        <v>52</v>
      </c>
      <c r="G57" s="94" t="s">
        <v>185</v>
      </c>
      <c r="H57" s="94" t="s">
        <v>823</v>
      </c>
      <c r="I57" s="94" t="s">
        <v>823</v>
      </c>
      <c r="J57" s="96">
        <f aca="true" t="shared" si="5" ref="J57:L62">J58</f>
        <v>20000</v>
      </c>
      <c r="K57" s="96">
        <f t="shared" si="5"/>
        <v>0</v>
      </c>
      <c r="L57" s="96">
        <f t="shared" si="5"/>
        <v>20000</v>
      </c>
      <c r="M57" s="131"/>
    </row>
    <row r="58" spans="1:13" ht="24">
      <c r="A58" s="94"/>
      <c r="B58" s="98" t="s">
        <v>47</v>
      </c>
      <c r="C58" s="93"/>
      <c r="D58" s="94" t="s">
        <v>84</v>
      </c>
      <c r="E58" s="94" t="s">
        <v>831</v>
      </c>
      <c r="F58" s="94" t="s">
        <v>52</v>
      </c>
      <c r="G58" s="94" t="s">
        <v>185</v>
      </c>
      <c r="H58" s="94" t="s">
        <v>834</v>
      </c>
      <c r="I58" s="94" t="s">
        <v>823</v>
      </c>
      <c r="J58" s="96">
        <f t="shared" si="5"/>
        <v>20000</v>
      </c>
      <c r="K58" s="96">
        <f t="shared" si="5"/>
        <v>0</v>
      </c>
      <c r="L58" s="96">
        <f t="shared" si="5"/>
        <v>20000</v>
      </c>
      <c r="M58" s="131"/>
    </row>
    <row r="59" spans="1:13" ht="24">
      <c r="A59" s="94"/>
      <c r="B59" s="93" t="s">
        <v>826</v>
      </c>
      <c r="C59" s="93"/>
      <c r="D59" s="91" t="s">
        <v>84</v>
      </c>
      <c r="E59" s="91" t="s">
        <v>831</v>
      </c>
      <c r="F59" s="91" t="s">
        <v>52</v>
      </c>
      <c r="G59" s="91" t="s">
        <v>185</v>
      </c>
      <c r="H59" s="91" t="s">
        <v>21</v>
      </c>
      <c r="I59" s="91" t="s">
        <v>823</v>
      </c>
      <c r="J59" s="90">
        <f t="shared" si="5"/>
        <v>20000</v>
      </c>
      <c r="K59" s="90">
        <f t="shared" si="5"/>
        <v>0</v>
      </c>
      <c r="L59" s="90">
        <f t="shared" si="5"/>
        <v>20000</v>
      </c>
      <c r="M59" s="131"/>
    </row>
    <row r="60" spans="1:13" ht="24">
      <c r="A60" s="94"/>
      <c r="B60" s="93" t="s">
        <v>46</v>
      </c>
      <c r="C60" s="93"/>
      <c r="D60" s="91" t="s">
        <v>84</v>
      </c>
      <c r="E60" s="91" t="s">
        <v>831</v>
      </c>
      <c r="F60" s="91" t="s">
        <v>52</v>
      </c>
      <c r="G60" s="91" t="s">
        <v>185</v>
      </c>
      <c r="H60" s="91" t="s">
        <v>40</v>
      </c>
      <c r="I60" s="91" t="s">
        <v>823</v>
      </c>
      <c r="J60" s="90">
        <f t="shared" si="5"/>
        <v>20000</v>
      </c>
      <c r="K60" s="90">
        <f t="shared" si="5"/>
        <v>0</v>
      </c>
      <c r="L60" s="90">
        <f t="shared" si="5"/>
        <v>20000</v>
      </c>
      <c r="M60" s="131"/>
    </row>
    <row r="61" spans="1:13" ht="12.75">
      <c r="A61" s="94"/>
      <c r="B61" s="93" t="s">
        <v>669</v>
      </c>
      <c r="C61" s="93"/>
      <c r="D61" s="91" t="s">
        <v>84</v>
      </c>
      <c r="E61" s="91" t="s">
        <v>831</v>
      </c>
      <c r="F61" s="91" t="s">
        <v>52</v>
      </c>
      <c r="G61" s="91" t="s">
        <v>185</v>
      </c>
      <c r="H61" s="91" t="s">
        <v>40</v>
      </c>
      <c r="I61" s="91" t="s">
        <v>834</v>
      </c>
      <c r="J61" s="90">
        <f t="shared" si="5"/>
        <v>20000</v>
      </c>
      <c r="K61" s="90">
        <f t="shared" si="5"/>
        <v>0</v>
      </c>
      <c r="L61" s="90">
        <f t="shared" si="5"/>
        <v>20000</v>
      </c>
      <c r="M61" s="131"/>
    </row>
    <row r="62" spans="1:13" ht="12.75">
      <c r="A62" s="94"/>
      <c r="B62" s="93" t="s">
        <v>673</v>
      </c>
      <c r="C62" s="93"/>
      <c r="D62" s="91" t="s">
        <v>84</v>
      </c>
      <c r="E62" s="91" t="s">
        <v>831</v>
      </c>
      <c r="F62" s="91" t="s">
        <v>52</v>
      </c>
      <c r="G62" s="91" t="s">
        <v>185</v>
      </c>
      <c r="H62" s="91" t="s">
        <v>40</v>
      </c>
      <c r="I62" s="91" t="s">
        <v>45</v>
      </c>
      <c r="J62" s="90">
        <f t="shared" si="5"/>
        <v>20000</v>
      </c>
      <c r="K62" s="90">
        <f t="shared" si="5"/>
        <v>0</v>
      </c>
      <c r="L62" s="90">
        <f t="shared" si="5"/>
        <v>20000</v>
      </c>
      <c r="M62" s="131"/>
    </row>
    <row r="63" spans="1:13" ht="12.75">
      <c r="A63" s="94"/>
      <c r="B63" s="93" t="s">
        <v>434</v>
      </c>
      <c r="C63" s="93"/>
      <c r="D63" s="91" t="s">
        <v>84</v>
      </c>
      <c r="E63" s="91" t="s">
        <v>831</v>
      </c>
      <c r="F63" s="91" t="s">
        <v>52</v>
      </c>
      <c r="G63" s="91" t="s">
        <v>185</v>
      </c>
      <c r="H63" s="91" t="s">
        <v>40</v>
      </c>
      <c r="I63" s="91" t="s">
        <v>41</v>
      </c>
      <c r="J63" s="90">
        <v>20000</v>
      </c>
      <c r="K63" s="141">
        <v>0</v>
      </c>
      <c r="L63" s="127">
        <f>J63-K63</f>
        <v>20000</v>
      </c>
      <c r="M63" s="131"/>
    </row>
    <row r="64" spans="1:13" ht="48">
      <c r="A64" s="94"/>
      <c r="B64" s="98" t="s">
        <v>836</v>
      </c>
      <c r="C64" s="98"/>
      <c r="D64" s="94" t="s">
        <v>84</v>
      </c>
      <c r="E64" s="94" t="s">
        <v>831</v>
      </c>
      <c r="F64" s="94" t="s">
        <v>52</v>
      </c>
      <c r="G64" s="94" t="s">
        <v>186</v>
      </c>
      <c r="H64" s="94" t="s">
        <v>823</v>
      </c>
      <c r="I64" s="94" t="s">
        <v>823</v>
      </c>
      <c r="J64" s="96">
        <f aca="true" t="shared" si="6" ref="J64:K69">J65</f>
        <v>800</v>
      </c>
      <c r="K64" s="112">
        <f t="shared" si="6"/>
        <v>250</v>
      </c>
      <c r="L64" s="112">
        <f t="shared" si="3"/>
        <v>550</v>
      </c>
      <c r="M64" s="131"/>
    </row>
    <row r="65" spans="1:13" ht="42" customHeight="1">
      <c r="A65" s="94"/>
      <c r="B65" s="98" t="s">
        <v>75</v>
      </c>
      <c r="C65" s="98"/>
      <c r="D65" s="94" t="s">
        <v>84</v>
      </c>
      <c r="E65" s="94" t="s">
        <v>831</v>
      </c>
      <c r="F65" s="94" t="s">
        <v>52</v>
      </c>
      <c r="G65" s="94" t="s">
        <v>187</v>
      </c>
      <c r="H65" s="94" t="s">
        <v>823</v>
      </c>
      <c r="I65" s="94" t="s">
        <v>823</v>
      </c>
      <c r="J65" s="96">
        <f t="shared" si="6"/>
        <v>800</v>
      </c>
      <c r="K65" s="112">
        <f t="shared" si="6"/>
        <v>250</v>
      </c>
      <c r="L65" s="112">
        <f t="shared" si="3"/>
        <v>550</v>
      </c>
      <c r="M65" s="131"/>
    </row>
    <row r="66" spans="1:13" ht="12.75">
      <c r="A66" s="94"/>
      <c r="B66" s="93" t="s">
        <v>445</v>
      </c>
      <c r="C66" s="93"/>
      <c r="D66" s="91" t="s">
        <v>84</v>
      </c>
      <c r="E66" s="91" t="s">
        <v>831</v>
      </c>
      <c r="F66" s="91" t="s">
        <v>52</v>
      </c>
      <c r="G66" s="91" t="s">
        <v>187</v>
      </c>
      <c r="H66" s="91" t="s">
        <v>442</v>
      </c>
      <c r="I66" s="91" t="s">
        <v>823</v>
      </c>
      <c r="J66" s="90">
        <f t="shared" si="6"/>
        <v>800</v>
      </c>
      <c r="K66" s="127">
        <f t="shared" si="6"/>
        <v>250</v>
      </c>
      <c r="L66" s="127">
        <f t="shared" si="3"/>
        <v>550</v>
      </c>
      <c r="M66" s="131"/>
    </row>
    <row r="67" spans="1:13" ht="12.75">
      <c r="A67" s="94"/>
      <c r="B67" s="93" t="s">
        <v>802</v>
      </c>
      <c r="C67" s="93"/>
      <c r="D67" s="91" t="s">
        <v>84</v>
      </c>
      <c r="E67" s="91" t="s">
        <v>831</v>
      </c>
      <c r="F67" s="91" t="s">
        <v>52</v>
      </c>
      <c r="G67" s="91" t="s">
        <v>187</v>
      </c>
      <c r="H67" s="91" t="s">
        <v>829</v>
      </c>
      <c r="I67" s="91" t="s">
        <v>823</v>
      </c>
      <c r="J67" s="90">
        <f t="shared" si="6"/>
        <v>800</v>
      </c>
      <c r="K67" s="127">
        <f t="shared" si="6"/>
        <v>250</v>
      </c>
      <c r="L67" s="127">
        <f t="shared" si="3"/>
        <v>550</v>
      </c>
      <c r="M67" s="131"/>
    </row>
    <row r="68" spans="1:13" ht="12.75">
      <c r="A68" s="94"/>
      <c r="B68" s="93" t="s">
        <v>669</v>
      </c>
      <c r="C68" s="93"/>
      <c r="D68" s="91" t="s">
        <v>84</v>
      </c>
      <c r="E68" s="91" t="s">
        <v>831</v>
      </c>
      <c r="F68" s="91" t="s">
        <v>52</v>
      </c>
      <c r="G68" s="91" t="s">
        <v>187</v>
      </c>
      <c r="H68" s="91" t="s">
        <v>829</v>
      </c>
      <c r="I68" s="91" t="s">
        <v>834</v>
      </c>
      <c r="J68" s="90">
        <f t="shared" si="6"/>
        <v>800</v>
      </c>
      <c r="K68" s="127">
        <f t="shared" si="6"/>
        <v>250</v>
      </c>
      <c r="L68" s="127">
        <f t="shared" si="3"/>
        <v>550</v>
      </c>
      <c r="M68" s="131"/>
    </row>
    <row r="69" spans="1:13" ht="12.75">
      <c r="A69" s="94"/>
      <c r="B69" s="93" t="s">
        <v>820</v>
      </c>
      <c r="C69" s="93"/>
      <c r="D69" s="91" t="s">
        <v>84</v>
      </c>
      <c r="E69" s="91" t="s">
        <v>831</v>
      </c>
      <c r="F69" s="91" t="s">
        <v>52</v>
      </c>
      <c r="G69" s="91" t="s">
        <v>187</v>
      </c>
      <c r="H69" s="91" t="s">
        <v>829</v>
      </c>
      <c r="I69" s="91" t="s">
        <v>833</v>
      </c>
      <c r="J69" s="90">
        <f t="shared" si="6"/>
        <v>800</v>
      </c>
      <c r="K69" s="127">
        <f t="shared" si="6"/>
        <v>250</v>
      </c>
      <c r="L69" s="127">
        <f t="shared" si="3"/>
        <v>550</v>
      </c>
      <c r="M69" s="131"/>
    </row>
    <row r="70" spans="1:13" ht="24">
      <c r="A70" s="94"/>
      <c r="B70" s="93" t="s">
        <v>832</v>
      </c>
      <c r="C70" s="93"/>
      <c r="D70" s="91" t="s">
        <v>84</v>
      </c>
      <c r="E70" s="91" t="s">
        <v>831</v>
      </c>
      <c r="F70" s="91" t="s">
        <v>52</v>
      </c>
      <c r="G70" s="91" t="s">
        <v>187</v>
      </c>
      <c r="H70" s="91" t="s">
        <v>829</v>
      </c>
      <c r="I70" s="91" t="s">
        <v>828</v>
      </c>
      <c r="J70" s="90">
        <v>800</v>
      </c>
      <c r="K70" s="127">
        <v>250</v>
      </c>
      <c r="L70" s="127">
        <f t="shared" si="3"/>
        <v>550</v>
      </c>
      <c r="M70" s="131"/>
    </row>
    <row r="71" spans="1:13" ht="36">
      <c r="A71" s="94"/>
      <c r="B71" s="106" t="s">
        <v>593</v>
      </c>
      <c r="C71" s="106"/>
      <c r="D71" s="94" t="s">
        <v>84</v>
      </c>
      <c r="E71" s="94" t="s">
        <v>831</v>
      </c>
      <c r="F71" s="94" t="s">
        <v>73</v>
      </c>
      <c r="G71" s="99" t="s">
        <v>838</v>
      </c>
      <c r="H71" s="94" t="s">
        <v>823</v>
      </c>
      <c r="I71" s="94" t="s">
        <v>823</v>
      </c>
      <c r="J71" s="96">
        <f aca="true" t="shared" si="7" ref="J71:J79">J72</f>
        <v>56900</v>
      </c>
      <c r="K71" s="112">
        <f aca="true" t="shared" si="8" ref="K71:L79">K72</f>
        <v>14400</v>
      </c>
      <c r="L71" s="112">
        <f t="shared" si="3"/>
        <v>42500</v>
      </c>
      <c r="M71" s="131"/>
    </row>
    <row r="72" spans="1:13" ht="24">
      <c r="A72" s="94"/>
      <c r="B72" s="98" t="s">
        <v>291</v>
      </c>
      <c r="C72" s="98"/>
      <c r="D72" s="94" t="s">
        <v>84</v>
      </c>
      <c r="E72" s="94" t="s">
        <v>831</v>
      </c>
      <c r="F72" s="94" t="s">
        <v>73</v>
      </c>
      <c r="G72" s="94" t="s">
        <v>176</v>
      </c>
      <c r="H72" s="94" t="s">
        <v>823</v>
      </c>
      <c r="I72" s="94" t="s">
        <v>823</v>
      </c>
      <c r="J72" s="96">
        <f>J73</f>
        <v>56900</v>
      </c>
      <c r="K72" s="96">
        <f t="shared" si="8"/>
        <v>14400</v>
      </c>
      <c r="L72" s="96">
        <f t="shared" si="8"/>
        <v>42500</v>
      </c>
      <c r="M72" s="131"/>
    </row>
    <row r="73" spans="1:13" ht="24.75" customHeight="1">
      <c r="A73" s="94"/>
      <c r="B73" s="97" t="s">
        <v>837</v>
      </c>
      <c r="C73" s="97"/>
      <c r="D73" s="94" t="s">
        <v>84</v>
      </c>
      <c r="E73" s="94" t="s">
        <v>831</v>
      </c>
      <c r="F73" s="94" t="s">
        <v>73</v>
      </c>
      <c r="G73" s="94" t="s">
        <v>177</v>
      </c>
      <c r="H73" s="94" t="s">
        <v>823</v>
      </c>
      <c r="I73" s="94" t="s">
        <v>823</v>
      </c>
      <c r="J73" s="96">
        <f t="shared" si="7"/>
        <v>56900</v>
      </c>
      <c r="K73" s="112">
        <f t="shared" si="8"/>
        <v>14400</v>
      </c>
      <c r="L73" s="112">
        <f t="shared" si="3"/>
        <v>42500</v>
      </c>
      <c r="M73" s="131"/>
    </row>
    <row r="74" spans="1:13" ht="48">
      <c r="A74" s="94"/>
      <c r="B74" s="98" t="s">
        <v>836</v>
      </c>
      <c r="C74" s="98"/>
      <c r="D74" s="94" t="s">
        <v>84</v>
      </c>
      <c r="E74" s="94" t="s">
        <v>831</v>
      </c>
      <c r="F74" s="94" t="s">
        <v>73</v>
      </c>
      <c r="G74" s="94" t="s">
        <v>186</v>
      </c>
      <c r="H74" s="94" t="s">
        <v>823</v>
      </c>
      <c r="I74" s="94" t="s">
        <v>823</v>
      </c>
      <c r="J74" s="96">
        <f>J75+J81</f>
        <v>56900</v>
      </c>
      <c r="K74" s="96">
        <f>K75+K81</f>
        <v>14400</v>
      </c>
      <c r="L74" s="96">
        <f>L75+L81</f>
        <v>42500</v>
      </c>
      <c r="M74" s="131"/>
    </row>
    <row r="75" spans="1:13" ht="24">
      <c r="A75" s="94"/>
      <c r="B75" s="97" t="s">
        <v>74</v>
      </c>
      <c r="C75" s="97"/>
      <c r="D75" s="94" t="s">
        <v>84</v>
      </c>
      <c r="E75" s="94" t="s">
        <v>831</v>
      </c>
      <c r="F75" s="94" t="s">
        <v>73</v>
      </c>
      <c r="G75" s="94" t="s">
        <v>192</v>
      </c>
      <c r="H75" s="94" t="s">
        <v>823</v>
      </c>
      <c r="I75" s="94" t="s">
        <v>823</v>
      </c>
      <c r="J75" s="96">
        <f t="shared" si="7"/>
        <v>40600</v>
      </c>
      <c r="K75" s="112">
        <f t="shared" si="8"/>
        <v>14400</v>
      </c>
      <c r="L75" s="112">
        <f t="shared" si="3"/>
        <v>26200</v>
      </c>
      <c r="M75" s="131"/>
    </row>
    <row r="76" spans="1:13" ht="12.75">
      <c r="A76" s="94"/>
      <c r="B76" s="93" t="s">
        <v>445</v>
      </c>
      <c r="C76" s="93"/>
      <c r="D76" s="91" t="s">
        <v>84</v>
      </c>
      <c r="E76" s="91" t="s">
        <v>831</v>
      </c>
      <c r="F76" s="91" t="s">
        <v>73</v>
      </c>
      <c r="G76" s="91" t="s">
        <v>192</v>
      </c>
      <c r="H76" s="91" t="s">
        <v>442</v>
      </c>
      <c r="I76" s="91" t="s">
        <v>823</v>
      </c>
      <c r="J76" s="90">
        <f t="shared" si="7"/>
        <v>40600</v>
      </c>
      <c r="K76" s="127">
        <f t="shared" si="8"/>
        <v>14400</v>
      </c>
      <c r="L76" s="127">
        <f t="shared" si="3"/>
        <v>26200</v>
      </c>
      <c r="M76" s="131"/>
    </row>
    <row r="77" spans="1:13" ht="12.75">
      <c r="A77" s="94"/>
      <c r="B77" s="93" t="s">
        <v>802</v>
      </c>
      <c r="C77" s="93"/>
      <c r="D77" s="91" t="s">
        <v>84</v>
      </c>
      <c r="E77" s="91" t="s">
        <v>831</v>
      </c>
      <c r="F77" s="91" t="s">
        <v>73</v>
      </c>
      <c r="G77" s="91" t="s">
        <v>192</v>
      </c>
      <c r="H77" s="91" t="s">
        <v>829</v>
      </c>
      <c r="I77" s="91" t="s">
        <v>823</v>
      </c>
      <c r="J77" s="90">
        <f t="shared" si="7"/>
        <v>40600</v>
      </c>
      <c r="K77" s="127">
        <f t="shared" si="8"/>
        <v>14400</v>
      </c>
      <c r="L77" s="127">
        <f aca="true" t="shared" si="9" ref="L77:L105">J77-K77</f>
        <v>26200</v>
      </c>
      <c r="M77" s="131"/>
    </row>
    <row r="78" spans="1:13" ht="12.75">
      <c r="A78" s="94"/>
      <c r="B78" s="93" t="s">
        <v>669</v>
      </c>
      <c r="C78" s="93"/>
      <c r="D78" s="91" t="s">
        <v>84</v>
      </c>
      <c r="E78" s="91" t="s">
        <v>831</v>
      </c>
      <c r="F78" s="91" t="s">
        <v>73</v>
      </c>
      <c r="G78" s="91" t="s">
        <v>192</v>
      </c>
      <c r="H78" s="91" t="s">
        <v>829</v>
      </c>
      <c r="I78" s="91" t="s">
        <v>834</v>
      </c>
      <c r="J78" s="90">
        <f t="shared" si="7"/>
        <v>40600</v>
      </c>
      <c r="K78" s="127">
        <f t="shared" si="8"/>
        <v>14400</v>
      </c>
      <c r="L78" s="127">
        <f t="shared" si="9"/>
        <v>26200</v>
      </c>
      <c r="M78" s="131"/>
    </row>
    <row r="79" spans="1:13" ht="12.75">
      <c r="A79" s="94"/>
      <c r="B79" s="93" t="s">
        <v>820</v>
      </c>
      <c r="C79" s="93"/>
      <c r="D79" s="91" t="s">
        <v>84</v>
      </c>
      <c r="E79" s="91" t="s">
        <v>831</v>
      </c>
      <c r="F79" s="91" t="s">
        <v>73</v>
      </c>
      <c r="G79" s="91" t="s">
        <v>192</v>
      </c>
      <c r="H79" s="91" t="s">
        <v>829</v>
      </c>
      <c r="I79" s="91" t="s">
        <v>833</v>
      </c>
      <c r="J79" s="90">
        <f t="shared" si="7"/>
        <v>40600</v>
      </c>
      <c r="K79" s="127">
        <f t="shared" si="8"/>
        <v>14400</v>
      </c>
      <c r="L79" s="127">
        <f t="shared" si="9"/>
        <v>26200</v>
      </c>
      <c r="M79" s="131"/>
    </row>
    <row r="80" spans="1:13" ht="24">
      <c r="A80" s="94"/>
      <c r="B80" s="93" t="s">
        <v>832</v>
      </c>
      <c r="C80" s="93"/>
      <c r="D80" s="91" t="s">
        <v>84</v>
      </c>
      <c r="E80" s="91" t="s">
        <v>831</v>
      </c>
      <c r="F80" s="91" t="s">
        <v>73</v>
      </c>
      <c r="G80" s="91" t="s">
        <v>192</v>
      </c>
      <c r="H80" s="91" t="s">
        <v>829</v>
      </c>
      <c r="I80" s="91" t="s">
        <v>828</v>
      </c>
      <c r="J80" s="90">
        <v>40600</v>
      </c>
      <c r="K80" s="127">
        <v>14400</v>
      </c>
      <c r="L80" s="127">
        <f t="shared" si="9"/>
        <v>26200</v>
      </c>
      <c r="M80" s="131"/>
    </row>
    <row r="81" spans="1:13" ht="124.5" customHeight="1">
      <c r="A81" s="94"/>
      <c r="B81" s="130" t="s">
        <v>94</v>
      </c>
      <c r="C81" s="93"/>
      <c r="D81" s="94" t="s">
        <v>84</v>
      </c>
      <c r="E81" s="94" t="s">
        <v>831</v>
      </c>
      <c r="F81" s="94" t="s">
        <v>73</v>
      </c>
      <c r="G81" s="94" t="s">
        <v>204</v>
      </c>
      <c r="H81" s="94" t="s">
        <v>823</v>
      </c>
      <c r="I81" s="94" t="s">
        <v>823</v>
      </c>
      <c r="J81" s="96">
        <f>J82</f>
        <v>16300</v>
      </c>
      <c r="K81" s="96">
        <f>K82</f>
        <v>0</v>
      </c>
      <c r="L81" s="112">
        <f aca="true" t="shared" si="10" ref="L81:L86">J81-K81</f>
        <v>16300</v>
      </c>
      <c r="M81" s="131"/>
    </row>
    <row r="82" spans="1:13" ht="12.75">
      <c r="A82" s="94"/>
      <c r="B82" s="93" t="s">
        <v>445</v>
      </c>
      <c r="C82" s="93"/>
      <c r="D82" s="91" t="s">
        <v>84</v>
      </c>
      <c r="E82" s="91" t="s">
        <v>831</v>
      </c>
      <c r="F82" s="91" t="s">
        <v>73</v>
      </c>
      <c r="G82" s="91" t="s">
        <v>204</v>
      </c>
      <c r="H82" s="91" t="s">
        <v>442</v>
      </c>
      <c r="I82" s="91" t="s">
        <v>823</v>
      </c>
      <c r="J82" s="90">
        <f aca="true" t="shared" si="11" ref="J82:K85">J83</f>
        <v>16300</v>
      </c>
      <c r="K82" s="127">
        <f t="shared" si="11"/>
        <v>0</v>
      </c>
      <c r="L82" s="127">
        <f t="shared" si="10"/>
        <v>16300</v>
      </c>
      <c r="M82" s="131"/>
    </row>
    <row r="83" spans="1:13" ht="12.75">
      <c r="A83" s="94"/>
      <c r="B83" s="93" t="s">
        <v>802</v>
      </c>
      <c r="C83" s="93"/>
      <c r="D83" s="91" t="s">
        <v>84</v>
      </c>
      <c r="E83" s="91" t="s">
        <v>831</v>
      </c>
      <c r="F83" s="91" t="s">
        <v>73</v>
      </c>
      <c r="G83" s="91" t="s">
        <v>204</v>
      </c>
      <c r="H83" s="91" t="s">
        <v>829</v>
      </c>
      <c r="I83" s="91" t="s">
        <v>823</v>
      </c>
      <c r="J83" s="90">
        <f t="shared" si="11"/>
        <v>16300</v>
      </c>
      <c r="K83" s="127">
        <f t="shared" si="11"/>
        <v>0</v>
      </c>
      <c r="L83" s="127">
        <f t="shared" si="10"/>
        <v>16300</v>
      </c>
      <c r="M83" s="131"/>
    </row>
    <row r="84" spans="1:13" ht="12.75">
      <c r="A84" s="94"/>
      <c r="B84" s="93" t="s">
        <v>669</v>
      </c>
      <c r="C84" s="93"/>
      <c r="D84" s="91" t="s">
        <v>84</v>
      </c>
      <c r="E84" s="91" t="s">
        <v>831</v>
      </c>
      <c r="F84" s="91" t="s">
        <v>73</v>
      </c>
      <c r="G84" s="91" t="s">
        <v>204</v>
      </c>
      <c r="H84" s="91" t="s">
        <v>829</v>
      </c>
      <c r="I84" s="91" t="s">
        <v>834</v>
      </c>
      <c r="J84" s="90">
        <f t="shared" si="11"/>
        <v>16300</v>
      </c>
      <c r="K84" s="127">
        <f t="shared" si="11"/>
        <v>0</v>
      </c>
      <c r="L84" s="127">
        <f t="shared" si="10"/>
        <v>16300</v>
      </c>
      <c r="M84" s="131"/>
    </row>
    <row r="85" spans="1:13" ht="12.75">
      <c r="A85" s="94"/>
      <c r="B85" s="93" t="s">
        <v>820</v>
      </c>
      <c r="C85" s="93"/>
      <c r="D85" s="91" t="s">
        <v>84</v>
      </c>
      <c r="E85" s="91" t="s">
        <v>831</v>
      </c>
      <c r="F85" s="91" t="s">
        <v>73</v>
      </c>
      <c r="G85" s="91" t="s">
        <v>204</v>
      </c>
      <c r="H85" s="91" t="s">
        <v>829</v>
      </c>
      <c r="I85" s="91" t="s">
        <v>833</v>
      </c>
      <c r="J85" s="90">
        <f t="shared" si="11"/>
        <v>16300</v>
      </c>
      <c r="K85" s="127">
        <f t="shared" si="11"/>
        <v>0</v>
      </c>
      <c r="L85" s="127">
        <f t="shared" si="10"/>
        <v>16300</v>
      </c>
      <c r="M85" s="131"/>
    </row>
    <row r="86" spans="1:13" ht="24">
      <c r="A86" s="94"/>
      <c r="B86" s="93" t="s">
        <v>832</v>
      </c>
      <c r="C86" s="93"/>
      <c r="D86" s="91" t="s">
        <v>84</v>
      </c>
      <c r="E86" s="91" t="s">
        <v>831</v>
      </c>
      <c r="F86" s="91" t="s">
        <v>73</v>
      </c>
      <c r="G86" s="91" t="s">
        <v>204</v>
      </c>
      <c r="H86" s="91" t="s">
        <v>829</v>
      </c>
      <c r="I86" s="91" t="s">
        <v>828</v>
      </c>
      <c r="J86" s="90">
        <v>16300</v>
      </c>
      <c r="K86" s="127">
        <v>0</v>
      </c>
      <c r="L86" s="127">
        <f t="shared" si="10"/>
        <v>16300</v>
      </c>
      <c r="M86" s="131"/>
    </row>
    <row r="87" spans="1:13" ht="12.75">
      <c r="A87" s="94"/>
      <c r="B87" s="98" t="s">
        <v>587</v>
      </c>
      <c r="C87" s="98"/>
      <c r="D87" s="94" t="s">
        <v>84</v>
      </c>
      <c r="E87" s="94" t="s">
        <v>831</v>
      </c>
      <c r="F87" s="94" t="s">
        <v>20</v>
      </c>
      <c r="G87" s="99" t="s">
        <v>838</v>
      </c>
      <c r="H87" s="94" t="s">
        <v>823</v>
      </c>
      <c r="I87" s="94" t="s">
        <v>823</v>
      </c>
      <c r="J87" s="96">
        <f aca="true" t="shared" si="12" ref="J87:L90">J88</f>
        <v>604700</v>
      </c>
      <c r="K87" s="112">
        <f t="shared" si="12"/>
        <v>0</v>
      </c>
      <c r="L87" s="112">
        <f t="shared" si="9"/>
        <v>604700</v>
      </c>
      <c r="M87" s="131"/>
    </row>
    <row r="88" spans="1:13" ht="24">
      <c r="A88" s="94"/>
      <c r="B88" s="98" t="s">
        <v>291</v>
      </c>
      <c r="C88" s="98"/>
      <c r="D88" s="94" t="s">
        <v>84</v>
      </c>
      <c r="E88" s="94" t="s">
        <v>831</v>
      </c>
      <c r="F88" s="94" t="s">
        <v>20</v>
      </c>
      <c r="G88" s="94" t="s">
        <v>176</v>
      </c>
      <c r="H88" s="94" t="s">
        <v>823</v>
      </c>
      <c r="I88" s="94" t="s">
        <v>823</v>
      </c>
      <c r="J88" s="96">
        <f>J89</f>
        <v>604700</v>
      </c>
      <c r="K88" s="96">
        <f t="shared" si="12"/>
        <v>0</v>
      </c>
      <c r="L88" s="96">
        <f t="shared" si="12"/>
        <v>604700</v>
      </c>
      <c r="M88" s="131"/>
    </row>
    <row r="89" spans="1:13" ht="24">
      <c r="A89" s="94"/>
      <c r="B89" s="97" t="s">
        <v>837</v>
      </c>
      <c r="C89" s="97"/>
      <c r="D89" s="94" t="s">
        <v>84</v>
      </c>
      <c r="E89" s="94" t="s">
        <v>831</v>
      </c>
      <c r="F89" s="94" t="s">
        <v>20</v>
      </c>
      <c r="G89" s="94" t="s">
        <v>177</v>
      </c>
      <c r="H89" s="94" t="s">
        <v>823</v>
      </c>
      <c r="I89" s="94" t="s">
        <v>823</v>
      </c>
      <c r="J89" s="96">
        <f t="shared" si="12"/>
        <v>604700</v>
      </c>
      <c r="K89" s="112">
        <f t="shared" si="12"/>
        <v>0</v>
      </c>
      <c r="L89" s="112">
        <f t="shared" si="9"/>
        <v>604700</v>
      </c>
      <c r="M89" s="131"/>
    </row>
    <row r="90" spans="1:13" ht="24">
      <c r="A90" s="94"/>
      <c r="B90" s="97" t="s">
        <v>17</v>
      </c>
      <c r="C90" s="97"/>
      <c r="D90" s="94" t="s">
        <v>84</v>
      </c>
      <c r="E90" s="94" t="s">
        <v>831</v>
      </c>
      <c r="F90" s="94" t="s">
        <v>20</v>
      </c>
      <c r="G90" s="94" t="s">
        <v>193</v>
      </c>
      <c r="H90" s="94" t="s">
        <v>823</v>
      </c>
      <c r="I90" s="94" t="s">
        <v>823</v>
      </c>
      <c r="J90" s="96">
        <f t="shared" si="12"/>
        <v>604700</v>
      </c>
      <c r="K90" s="112">
        <f t="shared" si="12"/>
        <v>0</v>
      </c>
      <c r="L90" s="112">
        <f t="shared" si="9"/>
        <v>604700</v>
      </c>
      <c r="M90" s="131"/>
    </row>
    <row r="91" spans="1:13" ht="12.75">
      <c r="A91" s="94"/>
      <c r="B91" s="101" t="s">
        <v>585</v>
      </c>
      <c r="C91" s="101"/>
      <c r="D91" s="94" t="s">
        <v>84</v>
      </c>
      <c r="E91" s="94" t="s">
        <v>831</v>
      </c>
      <c r="F91" s="94" t="s">
        <v>20</v>
      </c>
      <c r="G91" s="94" t="s">
        <v>194</v>
      </c>
      <c r="H91" s="94" t="s">
        <v>823</v>
      </c>
      <c r="I91" s="94" t="s">
        <v>823</v>
      </c>
      <c r="J91" s="96">
        <f>J93</f>
        <v>604700</v>
      </c>
      <c r="K91" s="112">
        <f>K92</f>
        <v>0</v>
      </c>
      <c r="L91" s="112">
        <f t="shared" si="9"/>
        <v>604700</v>
      </c>
      <c r="M91" s="131"/>
    </row>
    <row r="92" spans="1:13" ht="12.75">
      <c r="A92" s="94"/>
      <c r="B92" s="93" t="s">
        <v>69</v>
      </c>
      <c r="C92" s="93"/>
      <c r="D92" s="91" t="s">
        <v>84</v>
      </c>
      <c r="E92" s="91" t="s">
        <v>831</v>
      </c>
      <c r="F92" s="91" t="s">
        <v>20</v>
      </c>
      <c r="G92" s="91" t="s">
        <v>194</v>
      </c>
      <c r="H92" s="91" t="s">
        <v>68</v>
      </c>
      <c r="I92" s="91" t="s">
        <v>823</v>
      </c>
      <c r="J92" s="90">
        <f>J93</f>
        <v>604700</v>
      </c>
      <c r="K92" s="127">
        <f>K93</f>
        <v>0</v>
      </c>
      <c r="L92" s="127">
        <f t="shared" si="9"/>
        <v>604700</v>
      </c>
      <c r="M92" s="131"/>
    </row>
    <row r="93" spans="1:13" ht="12.75">
      <c r="A93" s="94"/>
      <c r="B93" s="93" t="s">
        <v>72</v>
      </c>
      <c r="C93" s="93"/>
      <c r="D93" s="91" t="s">
        <v>84</v>
      </c>
      <c r="E93" s="91" t="s">
        <v>831</v>
      </c>
      <c r="F93" s="91" t="s">
        <v>20</v>
      </c>
      <c r="G93" s="91" t="s">
        <v>194</v>
      </c>
      <c r="H93" s="91" t="s">
        <v>71</v>
      </c>
      <c r="I93" s="91" t="s">
        <v>823</v>
      </c>
      <c r="J93" s="90">
        <f>J94</f>
        <v>604700</v>
      </c>
      <c r="K93" s="127">
        <f>K94</f>
        <v>0</v>
      </c>
      <c r="L93" s="127">
        <f t="shared" si="9"/>
        <v>604700</v>
      </c>
      <c r="M93" s="131"/>
    </row>
    <row r="94" spans="1:13" ht="12.75">
      <c r="A94" s="94"/>
      <c r="B94" s="93" t="s">
        <v>669</v>
      </c>
      <c r="C94" s="93"/>
      <c r="D94" s="91" t="s">
        <v>84</v>
      </c>
      <c r="E94" s="91" t="s">
        <v>831</v>
      </c>
      <c r="F94" s="91" t="s">
        <v>20</v>
      </c>
      <c r="G94" s="91" t="s">
        <v>194</v>
      </c>
      <c r="H94" s="91" t="s">
        <v>71</v>
      </c>
      <c r="I94" s="91" t="s">
        <v>834</v>
      </c>
      <c r="J94" s="90">
        <f>J95</f>
        <v>604700</v>
      </c>
      <c r="K94" s="127">
        <f>K95</f>
        <v>0</v>
      </c>
      <c r="L94" s="127">
        <f t="shared" si="9"/>
        <v>604700</v>
      </c>
      <c r="M94" s="131"/>
    </row>
    <row r="95" spans="1:13" ht="12.75">
      <c r="A95" s="94"/>
      <c r="B95" s="93" t="s">
        <v>435</v>
      </c>
      <c r="C95" s="93"/>
      <c r="D95" s="91" t="s">
        <v>84</v>
      </c>
      <c r="E95" s="91" t="s">
        <v>831</v>
      </c>
      <c r="F95" s="91" t="s">
        <v>20</v>
      </c>
      <c r="G95" s="91" t="s">
        <v>194</v>
      </c>
      <c r="H95" s="91" t="s">
        <v>71</v>
      </c>
      <c r="I95" s="91" t="s">
        <v>64</v>
      </c>
      <c r="J95" s="90">
        <v>604700</v>
      </c>
      <c r="K95" s="127">
        <v>0</v>
      </c>
      <c r="L95" s="127">
        <f t="shared" si="9"/>
        <v>604700</v>
      </c>
      <c r="M95" s="131"/>
    </row>
    <row r="96" spans="1:13" ht="12.75">
      <c r="A96" s="94"/>
      <c r="B96" s="98" t="s">
        <v>583</v>
      </c>
      <c r="C96" s="98"/>
      <c r="D96" s="94" t="s">
        <v>84</v>
      </c>
      <c r="E96" s="94" t="s">
        <v>831</v>
      </c>
      <c r="F96" s="94" t="s">
        <v>16</v>
      </c>
      <c r="G96" s="99" t="s">
        <v>838</v>
      </c>
      <c r="H96" s="94" t="s">
        <v>823</v>
      </c>
      <c r="I96" s="94" t="s">
        <v>823</v>
      </c>
      <c r="J96" s="96">
        <f>J97+J120</f>
        <v>1304900</v>
      </c>
      <c r="K96" s="96">
        <f>K97+K120</f>
        <v>410546</v>
      </c>
      <c r="L96" s="96">
        <f>L97+L120</f>
        <v>894354</v>
      </c>
      <c r="M96" s="131"/>
    </row>
    <row r="97" spans="1:13" ht="36">
      <c r="A97" s="94"/>
      <c r="B97" s="98" t="s">
        <v>196</v>
      </c>
      <c r="C97" s="98"/>
      <c r="D97" s="94" t="s">
        <v>84</v>
      </c>
      <c r="E97" s="94" t="s">
        <v>831</v>
      </c>
      <c r="F97" s="94" t="s">
        <v>16</v>
      </c>
      <c r="G97" s="94" t="s">
        <v>195</v>
      </c>
      <c r="H97" s="94" t="s">
        <v>823</v>
      </c>
      <c r="I97" s="94" t="s">
        <v>823</v>
      </c>
      <c r="J97" s="96">
        <f>J98</f>
        <v>854000</v>
      </c>
      <c r="K97" s="96">
        <f>K98</f>
        <v>305946</v>
      </c>
      <c r="L97" s="96">
        <f>L98</f>
        <v>548054</v>
      </c>
      <c r="M97" s="131"/>
    </row>
    <row r="98" spans="1:13" ht="12.75">
      <c r="A98" s="94"/>
      <c r="B98" s="98" t="s">
        <v>30</v>
      </c>
      <c r="C98" s="98"/>
      <c r="D98" s="94" t="s">
        <v>84</v>
      </c>
      <c r="E98" s="94" t="s">
        <v>831</v>
      </c>
      <c r="F98" s="94" t="s">
        <v>16</v>
      </c>
      <c r="G98" s="94" t="s">
        <v>197</v>
      </c>
      <c r="H98" s="94" t="s">
        <v>823</v>
      </c>
      <c r="I98" s="94" t="s">
        <v>823</v>
      </c>
      <c r="J98" s="96">
        <f>J99+J106+J113</f>
        <v>854000</v>
      </c>
      <c r="K98" s="96">
        <f>K99+K106+K113</f>
        <v>305946</v>
      </c>
      <c r="L98" s="96">
        <f>L99+L106+L113</f>
        <v>548054</v>
      </c>
      <c r="M98" s="131"/>
    </row>
    <row r="99" spans="1:13" ht="24">
      <c r="A99" s="94"/>
      <c r="B99" s="97" t="s">
        <v>456</v>
      </c>
      <c r="C99" s="97"/>
      <c r="D99" s="94" t="s">
        <v>84</v>
      </c>
      <c r="E99" s="94" t="s">
        <v>831</v>
      </c>
      <c r="F99" s="94" t="s">
        <v>16</v>
      </c>
      <c r="G99" s="94" t="s">
        <v>198</v>
      </c>
      <c r="H99" s="94" t="s">
        <v>823</v>
      </c>
      <c r="I99" s="94" t="s">
        <v>823</v>
      </c>
      <c r="J99" s="96">
        <f aca="true" t="shared" si="13" ref="J99:K104">J100</f>
        <v>731000</v>
      </c>
      <c r="K99" s="112">
        <f t="shared" si="13"/>
        <v>285750</v>
      </c>
      <c r="L99" s="112">
        <f t="shared" si="9"/>
        <v>445250</v>
      </c>
      <c r="M99" s="131"/>
    </row>
    <row r="100" spans="1:13" ht="26.25" customHeight="1">
      <c r="A100" s="94"/>
      <c r="B100" s="93" t="s">
        <v>47</v>
      </c>
      <c r="C100" s="93"/>
      <c r="D100" s="91" t="s">
        <v>84</v>
      </c>
      <c r="E100" s="91" t="s">
        <v>831</v>
      </c>
      <c r="F100" s="91" t="s">
        <v>16</v>
      </c>
      <c r="G100" s="91" t="s">
        <v>198</v>
      </c>
      <c r="H100" s="91" t="s">
        <v>834</v>
      </c>
      <c r="I100" s="91" t="s">
        <v>823</v>
      </c>
      <c r="J100" s="90">
        <f t="shared" si="13"/>
        <v>731000</v>
      </c>
      <c r="K100" s="127">
        <f t="shared" si="13"/>
        <v>285750</v>
      </c>
      <c r="L100" s="127">
        <f t="shared" si="9"/>
        <v>445250</v>
      </c>
      <c r="M100" s="131"/>
    </row>
    <row r="101" spans="1:13" ht="24">
      <c r="A101" s="94"/>
      <c r="B101" s="93" t="s">
        <v>826</v>
      </c>
      <c r="C101" s="93"/>
      <c r="D101" s="91" t="s">
        <v>84</v>
      </c>
      <c r="E101" s="91" t="s">
        <v>831</v>
      </c>
      <c r="F101" s="91" t="s">
        <v>16</v>
      </c>
      <c r="G101" s="91" t="s">
        <v>198</v>
      </c>
      <c r="H101" s="91" t="s">
        <v>21</v>
      </c>
      <c r="I101" s="91" t="s">
        <v>823</v>
      </c>
      <c r="J101" s="90">
        <f t="shared" si="13"/>
        <v>731000</v>
      </c>
      <c r="K101" s="127">
        <f t="shared" si="13"/>
        <v>285750</v>
      </c>
      <c r="L101" s="127">
        <f t="shared" si="9"/>
        <v>445250</v>
      </c>
      <c r="M101" s="131"/>
    </row>
    <row r="102" spans="1:13" ht="28.5" customHeight="1">
      <c r="A102" s="94"/>
      <c r="B102" s="93" t="s">
        <v>46</v>
      </c>
      <c r="C102" s="93"/>
      <c r="D102" s="91" t="s">
        <v>84</v>
      </c>
      <c r="E102" s="91" t="s">
        <v>831</v>
      </c>
      <c r="F102" s="91" t="s">
        <v>16</v>
      </c>
      <c r="G102" s="91" t="s">
        <v>198</v>
      </c>
      <c r="H102" s="91" t="s">
        <v>40</v>
      </c>
      <c r="I102" s="91" t="s">
        <v>823</v>
      </c>
      <c r="J102" s="90">
        <f t="shared" si="13"/>
        <v>731000</v>
      </c>
      <c r="K102" s="127">
        <f t="shared" si="13"/>
        <v>285750</v>
      </c>
      <c r="L102" s="127">
        <f t="shared" si="9"/>
        <v>445250</v>
      </c>
      <c r="M102" s="131"/>
    </row>
    <row r="103" spans="1:13" ht="12.75">
      <c r="A103" s="94"/>
      <c r="B103" s="93" t="s">
        <v>669</v>
      </c>
      <c r="C103" s="93"/>
      <c r="D103" s="91" t="s">
        <v>84</v>
      </c>
      <c r="E103" s="91" t="s">
        <v>831</v>
      </c>
      <c r="F103" s="91" t="s">
        <v>16</v>
      </c>
      <c r="G103" s="91" t="s">
        <v>198</v>
      </c>
      <c r="H103" s="91" t="s">
        <v>40</v>
      </c>
      <c r="I103" s="91" t="s">
        <v>834</v>
      </c>
      <c r="J103" s="90">
        <f t="shared" si="13"/>
        <v>731000</v>
      </c>
      <c r="K103" s="127">
        <f t="shared" si="13"/>
        <v>285750</v>
      </c>
      <c r="L103" s="127">
        <f t="shared" si="9"/>
        <v>445250</v>
      </c>
      <c r="M103" s="131"/>
    </row>
    <row r="104" spans="1:13" ht="12.75">
      <c r="A104" s="94"/>
      <c r="B104" s="93" t="s">
        <v>673</v>
      </c>
      <c r="C104" s="93"/>
      <c r="D104" s="91" t="s">
        <v>84</v>
      </c>
      <c r="E104" s="91" t="s">
        <v>831</v>
      </c>
      <c r="F104" s="91" t="s">
        <v>16</v>
      </c>
      <c r="G104" s="91" t="s">
        <v>198</v>
      </c>
      <c r="H104" s="91" t="s">
        <v>40</v>
      </c>
      <c r="I104" s="91" t="s">
        <v>45</v>
      </c>
      <c r="J104" s="90">
        <f t="shared" si="13"/>
        <v>731000</v>
      </c>
      <c r="K104" s="127">
        <f t="shared" si="13"/>
        <v>285750</v>
      </c>
      <c r="L104" s="127">
        <f t="shared" si="9"/>
        <v>445250</v>
      </c>
      <c r="M104" s="131"/>
    </row>
    <row r="105" spans="1:13" ht="12.75">
      <c r="A105" s="94"/>
      <c r="B105" s="93" t="s">
        <v>434</v>
      </c>
      <c r="C105" s="93"/>
      <c r="D105" s="91" t="s">
        <v>84</v>
      </c>
      <c r="E105" s="91" t="s">
        <v>831</v>
      </c>
      <c r="F105" s="91" t="s">
        <v>16</v>
      </c>
      <c r="G105" s="91" t="s">
        <v>198</v>
      </c>
      <c r="H105" s="91" t="s">
        <v>40</v>
      </c>
      <c r="I105" s="91" t="s">
        <v>41</v>
      </c>
      <c r="J105" s="90">
        <v>731000</v>
      </c>
      <c r="K105" s="127">
        <v>285750</v>
      </c>
      <c r="L105" s="127">
        <f t="shared" si="9"/>
        <v>445250</v>
      </c>
      <c r="M105" s="131"/>
    </row>
    <row r="106" spans="1:13" ht="24">
      <c r="A106" s="94"/>
      <c r="B106" s="101" t="s">
        <v>63</v>
      </c>
      <c r="C106" s="101"/>
      <c r="D106" s="94" t="s">
        <v>84</v>
      </c>
      <c r="E106" s="94" t="s">
        <v>831</v>
      </c>
      <c r="F106" s="94" t="s">
        <v>16</v>
      </c>
      <c r="G106" s="94" t="s">
        <v>199</v>
      </c>
      <c r="H106" s="94" t="s">
        <v>823</v>
      </c>
      <c r="I106" s="94" t="s">
        <v>823</v>
      </c>
      <c r="J106" s="96">
        <f aca="true" t="shared" si="14" ref="J106:K111">J107</f>
        <v>100000</v>
      </c>
      <c r="K106" s="112">
        <f t="shared" si="14"/>
        <v>16500</v>
      </c>
      <c r="L106" s="112">
        <f aca="true" t="shared" si="15" ref="L106:L152">J106-K106</f>
        <v>83500</v>
      </c>
      <c r="M106" s="131"/>
    </row>
    <row r="107" spans="1:13" ht="24">
      <c r="A107" s="94"/>
      <c r="B107" s="93" t="s">
        <v>47</v>
      </c>
      <c r="C107" s="93"/>
      <c r="D107" s="91" t="s">
        <v>84</v>
      </c>
      <c r="E107" s="91" t="s">
        <v>831</v>
      </c>
      <c r="F107" s="91" t="s">
        <v>16</v>
      </c>
      <c r="G107" s="91" t="s">
        <v>199</v>
      </c>
      <c r="H107" s="91" t="s">
        <v>834</v>
      </c>
      <c r="I107" s="91" t="s">
        <v>823</v>
      </c>
      <c r="J107" s="90">
        <f t="shared" si="14"/>
        <v>100000</v>
      </c>
      <c r="K107" s="127">
        <f t="shared" si="14"/>
        <v>16500</v>
      </c>
      <c r="L107" s="127">
        <f t="shared" si="15"/>
        <v>83500</v>
      </c>
      <c r="M107" s="131"/>
    </row>
    <row r="108" spans="1:13" ht="24">
      <c r="A108" s="94"/>
      <c r="B108" s="93" t="s">
        <v>826</v>
      </c>
      <c r="C108" s="93"/>
      <c r="D108" s="91" t="s">
        <v>84</v>
      </c>
      <c r="E108" s="91" t="s">
        <v>831</v>
      </c>
      <c r="F108" s="91" t="s">
        <v>16</v>
      </c>
      <c r="G108" s="91" t="s">
        <v>199</v>
      </c>
      <c r="H108" s="91" t="s">
        <v>21</v>
      </c>
      <c r="I108" s="91" t="s">
        <v>823</v>
      </c>
      <c r="J108" s="90">
        <f t="shared" si="14"/>
        <v>100000</v>
      </c>
      <c r="K108" s="127">
        <f t="shared" si="14"/>
        <v>16500</v>
      </c>
      <c r="L108" s="127">
        <f t="shared" si="15"/>
        <v>83500</v>
      </c>
      <c r="M108" s="131"/>
    </row>
    <row r="109" spans="1:13" ht="27" customHeight="1">
      <c r="A109" s="94"/>
      <c r="B109" s="93" t="s">
        <v>46</v>
      </c>
      <c r="C109" s="93"/>
      <c r="D109" s="91" t="s">
        <v>84</v>
      </c>
      <c r="E109" s="91" t="s">
        <v>831</v>
      </c>
      <c r="F109" s="91" t="s">
        <v>16</v>
      </c>
      <c r="G109" s="91" t="s">
        <v>199</v>
      </c>
      <c r="H109" s="91" t="s">
        <v>40</v>
      </c>
      <c r="I109" s="91" t="s">
        <v>823</v>
      </c>
      <c r="J109" s="90">
        <f t="shared" si="14"/>
        <v>100000</v>
      </c>
      <c r="K109" s="127">
        <f t="shared" si="14"/>
        <v>16500</v>
      </c>
      <c r="L109" s="127">
        <f t="shared" si="15"/>
        <v>83500</v>
      </c>
      <c r="M109" s="131"/>
    </row>
    <row r="110" spans="1:13" ht="12.75">
      <c r="A110" s="94"/>
      <c r="B110" s="93" t="s">
        <v>669</v>
      </c>
      <c r="C110" s="93"/>
      <c r="D110" s="91" t="s">
        <v>84</v>
      </c>
      <c r="E110" s="91" t="s">
        <v>831</v>
      </c>
      <c r="F110" s="91" t="s">
        <v>16</v>
      </c>
      <c r="G110" s="91" t="s">
        <v>199</v>
      </c>
      <c r="H110" s="91" t="s">
        <v>40</v>
      </c>
      <c r="I110" s="91" t="s">
        <v>834</v>
      </c>
      <c r="J110" s="90">
        <f t="shared" si="14"/>
        <v>100000</v>
      </c>
      <c r="K110" s="127">
        <f t="shared" si="14"/>
        <v>16500</v>
      </c>
      <c r="L110" s="127">
        <f t="shared" si="15"/>
        <v>83500</v>
      </c>
      <c r="M110" s="131"/>
    </row>
    <row r="111" spans="1:13" ht="12.75">
      <c r="A111" s="94"/>
      <c r="B111" s="93" t="s">
        <v>673</v>
      </c>
      <c r="C111" s="93"/>
      <c r="D111" s="91" t="s">
        <v>84</v>
      </c>
      <c r="E111" s="91" t="s">
        <v>831</v>
      </c>
      <c r="F111" s="91" t="s">
        <v>16</v>
      </c>
      <c r="G111" s="91" t="s">
        <v>199</v>
      </c>
      <c r="H111" s="91" t="s">
        <v>40</v>
      </c>
      <c r="I111" s="91" t="s">
        <v>45</v>
      </c>
      <c r="J111" s="90">
        <f t="shared" si="14"/>
        <v>100000</v>
      </c>
      <c r="K111" s="127">
        <f t="shared" si="14"/>
        <v>16500</v>
      </c>
      <c r="L111" s="127">
        <f t="shared" si="15"/>
        <v>83500</v>
      </c>
      <c r="M111" s="131"/>
    </row>
    <row r="112" spans="1:13" ht="12.75">
      <c r="A112" s="94"/>
      <c r="B112" s="93" t="s">
        <v>434</v>
      </c>
      <c r="C112" s="93"/>
      <c r="D112" s="91" t="s">
        <v>84</v>
      </c>
      <c r="E112" s="91" t="s">
        <v>831</v>
      </c>
      <c r="F112" s="91" t="s">
        <v>16</v>
      </c>
      <c r="G112" s="91" t="s">
        <v>199</v>
      </c>
      <c r="H112" s="91" t="s">
        <v>40</v>
      </c>
      <c r="I112" s="91" t="s">
        <v>41</v>
      </c>
      <c r="J112" s="90">
        <v>100000</v>
      </c>
      <c r="K112" s="127">
        <v>16500</v>
      </c>
      <c r="L112" s="127">
        <f t="shared" si="15"/>
        <v>83500</v>
      </c>
      <c r="M112" s="131"/>
    </row>
    <row r="113" spans="1:13" ht="12.75">
      <c r="A113" s="94"/>
      <c r="B113" s="101" t="s">
        <v>62</v>
      </c>
      <c r="C113" s="101"/>
      <c r="D113" s="94" t="s">
        <v>84</v>
      </c>
      <c r="E113" s="94" t="s">
        <v>831</v>
      </c>
      <c r="F113" s="94" t="s">
        <v>16</v>
      </c>
      <c r="G113" s="94" t="s">
        <v>200</v>
      </c>
      <c r="H113" s="94" t="s">
        <v>823</v>
      </c>
      <c r="I113" s="94" t="s">
        <v>823</v>
      </c>
      <c r="J113" s="96">
        <f aca="true" t="shared" si="16" ref="J113:K118">J114</f>
        <v>23000</v>
      </c>
      <c r="K113" s="112">
        <f t="shared" si="16"/>
        <v>3696</v>
      </c>
      <c r="L113" s="112">
        <f t="shared" si="15"/>
        <v>19304</v>
      </c>
      <c r="M113" s="131"/>
    </row>
    <row r="114" spans="1:13" ht="24">
      <c r="A114" s="94"/>
      <c r="B114" s="93" t="s">
        <v>47</v>
      </c>
      <c r="C114" s="93"/>
      <c r="D114" s="91" t="s">
        <v>84</v>
      </c>
      <c r="E114" s="91" t="s">
        <v>831</v>
      </c>
      <c r="F114" s="91" t="s">
        <v>16</v>
      </c>
      <c r="G114" s="91" t="s">
        <v>200</v>
      </c>
      <c r="H114" s="91" t="s">
        <v>834</v>
      </c>
      <c r="I114" s="91" t="s">
        <v>823</v>
      </c>
      <c r="J114" s="90">
        <f t="shared" si="16"/>
        <v>23000</v>
      </c>
      <c r="K114" s="127">
        <f t="shared" si="16"/>
        <v>3696</v>
      </c>
      <c r="L114" s="127">
        <f t="shared" si="15"/>
        <v>19304</v>
      </c>
      <c r="M114" s="131"/>
    </row>
    <row r="115" spans="1:13" ht="24">
      <c r="A115" s="94"/>
      <c r="B115" s="93" t="s">
        <v>826</v>
      </c>
      <c r="C115" s="93"/>
      <c r="D115" s="91" t="s">
        <v>84</v>
      </c>
      <c r="E115" s="91" t="s">
        <v>831</v>
      </c>
      <c r="F115" s="91" t="s">
        <v>16</v>
      </c>
      <c r="G115" s="91" t="s">
        <v>200</v>
      </c>
      <c r="H115" s="91" t="s">
        <v>21</v>
      </c>
      <c r="I115" s="91" t="s">
        <v>823</v>
      </c>
      <c r="J115" s="90">
        <f t="shared" si="16"/>
        <v>23000</v>
      </c>
      <c r="K115" s="127">
        <f t="shared" si="16"/>
        <v>3696</v>
      </c>
      <c r="L115" s="127">
        <f t="shared" si="15"/>
        <v>19304</v>
      </c>
      <c r="M115" s="131"/>
    </row>
    <row r="116" spans="1:13" ht="27.75" customHeight="1">
      <c r="A116" s="94"/>
      <c r="B116" s="93" t="s">
        <v>46</v>
      </c>
      <c r="C116" s="93"/>
      <c r="D116" s="91" t="s">
        <v>84</v>
      </c>
      <c r="E116" s="91" t="s">
        <v>831</v>
      </c>
      <c r="F116" s="91" t="s">
        <v>16</v>
      </c>
      <c r="G116" s="91" t="s">
        <v>200</v>
      </c>
      <c r="H116" s="91" t="s">
        <v>40</v>
      </c>
      <c r="I116" s="91" t="s">
        <v>823</v>
      </c>
      <c r="J116" s="90">
        <f t="shared" si="16"/>
        <v>23000</v>
      </c>
      <c r="K116" s="127">
        <f t="shared" si="16"/>
        <v>3696</v>
      </c>
      <c r="L116" s="127">
        <f t="shared" si="15"/>
        <v>19304</v>
      </c>
      <c r="M116" s="131"/>
    </row>
    <row r="117" spans="1:13" ht="12.75">
      <c r="A117" s="94"/>
      <c r="B117" s="93" t="s">
        <v>669</v>
      </c>
      <c r="C117" s="93"/>
      <c r="D117" s="91" t="s">
        <v>84</v>
      </c>
      <c r="E117" s="91" t="s">
        <v>831</v>
      </c>
      <c r="F117" s="91" t="s">
        <v>16</v>
      </c>
      <c r="G117" s="91" t="s">
        <v>200</v>
      </c>
      <c r="H117" s="91" t="s">
        <v>40</v>
      </c>
      <c r="I117" s="91" t="s">
        <v>834</v>
      </c>
      <c r="J117" s="90">
        <f t="shared" si="16"/>
        <v>23000</v>
      </c>
      <c r="K117" s="127">
        <f t="shared" si="16"/>
        <v>3696</v>
      </c>
      <c r="L117" s="127">
        <f t="shared" si="15"/>
        <v>19304</v>
      </c>
      <c r="M117" s="131"/>
    </row>
    <row r="118" spans="1:13" ht="12.75">
      <c r="A118" s="94"/>
      <c r="B118" s="93" t="s">
        <v>673</v>
      </c>
      <c r="C118" s="93"/>
      <c r="D118" s="91" t="s">
        <v>84</v>
      </c>
      <c r="E118" s="91" t="s">
        <v>831</v>
      </c>
      <c r="F118" s="91" t="s">
        <v>16</v>
      </c>
      <c r="G118" s="91" t="s">
        <v>200</v>
      </c>
      <c r="H118" s="91" t="s">
        <v>40</v>
      </c>
      <c r="I118" s="91" t="s">
        <v>45</v>
      </c>
      <c r="J118" s="90">
        <f t="shared" si="16"/>
        <v>23000</v>
      </c>
      <c r="K118" s="127">
        <f t="shared" si="16"/>
        <v>3696</v>
      </c>
      <c r="L118" s="127">
        <f t="shared" si="15"/>
        <v>19304</v>
      </c>
      <c r="M118" s="131"/>
    </row>
    <row r="119" spans="1:13" ht="12.75">
      <c r="A119" s="94"/>
      <c r="B119" s="93" t="s">
        <v>434</v>
      </c>
      <c r="C119" s="93"/>
      <c r="D119" s="91" t="s">
        <v>84</v>
      </c>
      <c r="E119" s="91" t="s">
        <v>831</v>
      </c>
      <c r="F119" s="91" t="s">
        <v>16</v>
      </c>
      <c r="G119" s="91" t="s">
        <v>200</v>
      </c>
      <c r="H119" s="91" t="s">
        <v>40</v>
      </c>
      <c r="I119" s="91" t="s">
        <v>41</v>
      </c>
      <c r="J119" s="90">
        <v>23000</v>
      </c>
      <c r="K119" s="127">
        <v>3696</v>
      </c>
      <c r="L119" s="127">
        <f t="shared" si="15"/>
        <v>19304</v>
      </c>
      <c r="M119" s="131"/>
    </row>
    <row r="120" spans="1:13" ht="25.5" customHeight="1">
      <c r="A120" s="94"/>
      <c r="B120" s="142" t="s">
        <v>291</v>
      </c>
      <c r="C120" s="98"/>
      <c r="D120" s="94" t="s">
        <v>84</v>
      </c>
      <c r="E120" s="94" t="s">
        <v>831</v>
      </c>
      <c r="F120" s="94" t="s">
        <v>16</v>
      </c>
      <c r="G120" s="94" t="s">
        <v>176</v>
      </c>
      <c r="H120" s="94" t="s">
        <v>823</v>
      </c>
      <c r="I120" s="94" t="s">
        <v>823</v>
      </c>
      <c r="J120" s="96">
        <f>J121</f>
        <v>450900</v>
      </c>
      <c r="K120" s="96">
        <f>K121</f>
        <v>104600</v>
      </c>
      <c r="L120" s="96">
        <f>L121</f>
        <v>346300</v>
      </c>
      <c r="M120" s="131"/>
    </row>
    <row r="121" spans="1:13" ht="26.25" customHeight="1">
      <c r="A121" s="94"/>
      <c r="B121" s="151" t="s">
        <v>837</v>
      </c>
      <c r="C121" s="98"/>
      <c r="D121" s="94" t="s">
        <v>84</v>
      </c>
      <c r="E121" s="94" t="s">
        <v>831</v>
      </c>
      <c r="F121" s="94" t="s">
        <v>16</v>
      </c>
      <c r="G121" s="94" t="s">
        <v>177</v>
      </c>
      <c r="H121" s="94" t="s">
        <v>823</v>
      </c>
      <c r="I121" s="94" t="s">
        <v>823</v>
      </c>
      <c r="J121" s="96">
        <f>J122+J129+J136</f>
        <v>450900</v>
      </c>
      <c r="K121" s="96">
        <f>K122+K129+K136</f>
        <v>104600</v>
      </c>
      <c r="L121" s="96">
        <f>L122+L129+L136</f>
        <v>346300</v>
      </c>
      <c r="M121" s="131"/>
    </row>
    <row r="122" spans="1:13" ht="12.75">
      <c r="A122" s="94"/>
      <c r="B122" s="143" t="s">
        <v>30</v>
      </c>
      <c r="C122" s="93"/>
      <c r="D122" s="91" t="s">
        <v>84</v>
      </c>
      <c r="E122" s="91" t="s">
        <v>831</v>
      </c>
      <c r="F122" s="91" t="s">
        <v>16</v>
      </c>
      <c r="G122" s="91" t="s">
        <v>183</v>
      </c>
      <c r="H122" s="91" t="s">
        <v>823</v>
      </c>
      <c r="I122" s="91" t="s">
        <v>823</v>
      </c>
      <c r="J122" s="90">
        <f>J123</f>
        <v>10700</v>
      </c>
      <c r="K122" s="127">
        <f>K123</f>
        <v>0</v>
      </c>
      <c r="L122" s="127">
        <f t="shared" si="15"/>
        <v>10700</v>
      </c>
      <c r="M122" s="131"/>
    </row>
    <row r="123" spans="1:13" ht="27.75" customHeight="1">
      <c r="A123" s="94"/>
      <c r="B123" s="143" t="s">
        <v>70</v>
      </c>
      <c r="C123" s="93"/>
      <c r="D123" s="91" t="s">
        <v>84</v>
      </c>
      <c r="E123" s="91" t="s">
        <v>831</v>
      </c>
      <c r="F123" s="91" t="s">
        <v>16</v>
      </c>
      <c r="G123" s="91" t="s">
        <v>201</v>
      </c>
      <c r="H123" s="91" t="s">
        <v>823</v>
      </c>
      <c r="I123" s="91" t="s">
        <v>823</v>
      </c>
      <c r="J123" s="90">
        <f>J127</f>
        <v>10700</v>
      </c>
      <c r="K123" s="127">
        <f>K127</f>
        <v>0</v>
      </c>
      <c r="L123" s="127">
        <f t="shared" si="15"/>
        <v>10700</v>
      </c>
      <c r="M123" s="131"/>
    </row>
    <row r="124" spans="1:13" ht="16.5" customHeight="1">
      <c r="A124" s="94"/>
      <c r="B124" s="143" t="s">
        <v>69</v>
      </c>
      <c r="C124" s="93"/>
      <c r="D124" s="91" t="s">
        <v>84</v>
      </c>
      <c r="E124" s="91" t="s">
        <v>831</v>
      </c>
      <c r="F124" s="91" t="s">
        <v>16</v>
      </c>
      <c r="G124" s="91" t="s">
        <v>201</v>
      </c>
      <c r="H124" s="91" t="s">
        <v>68</v>
      </c>
      <c r="I124" s="91" t="s">
        <v>823</v>
      </c>
      <c r="J124" s="90">
        <f aca="true" t="shared" si="17" ref="J124:L127">J125</f>
        <v>10700</v>
      </c>
      <c r="K124" s="90">
        <f t="shared" si="17"/>
        <v>0</v>
      </c>
      <c r="L124" s="90">
        <f t="shared" si="17"/>
        <v>10700</v>
      </c>
      <c r="M124" s="131"/>
    </row>
    <row r="125" spans="1:13" ht="15" customHeight="1">
      <c r="A125" s="94"/>
      <c r="B125" s="143" t="s">
        <v>67</v>
      </c>
      <c r="C125" s="93"/>
      <c r="D125" s="91" t="s">
        <v>84</v>
      </c>
      <c r="E125" s="91" t="s">
        <v>831</v>
      </c>
      <c r="F125" s="91" t="s">
        <v>16</v>
      </c>
      <c r="G125" s="91" t="s">
        <v>201</v>
      </c>
      <c r="H125" s="91" t="s">
        <v>66</v>
      </c>
      <c r="I125" s="91" t="s">
        <v>823</v>
      </c>
      <c r="J125" s="90">
        <f t="shared" si="17"/>
        <v>10700</v>
      </c>
      <c r="K125" s="90">
        <f t="shared" si="17"/>
        <v>0</v>
      </c>
      <c r="L125" s="90">
        <f t="shared" si="17"/>
        <v>10700</v>
      </c>
      <c r="M125" s="131"/>
    </row>
    <row r="126" spans="1:13" ht="15" customHeight="1">
      <c r="A126" s="94"/>
      <c r="B126" s="93" t="s">
        <v>65</v>
      </c>
      <c r="C126" s="93"/>
      <c r="D126" s="91" t="s">
        <v>84</v>
      </c>
      <c r="E126" s="91" t="s">
        <v>831</v>
      </c>
      <c r="F126" s="91" t="s">
        <v>16</v>
      </c>
      <c r="G126" s="91" t="s">
        <v>201</v>
      </c>
      <c r="H126" s="91" t="s">
        <v>202</v>
      </c>
      <c r="I126" s="91" t="s">
        <v>823</v>
      </c>
      <c r="J126" s="90">
        <f t="shared" si="17"/>
        <v>10700</v>
      </c>
      <c r="K126" s="90">
        <f t="shared" si="17"/>
        <v>0</v>
      </c>
      <c r="L126" s="90">
        <f t="shared" si="17"/>
        <v>10700</v>
      </c>
      <c r="M126" s="131"/>
    </row>
    <row r="127" spans="1:13" ht="12.75">
      <c r="A127" s="94"/>
      <c r="B127" s="93" t="s">
        <v>669</v>
      </c>
      <c r="C127" s="93"/>
      <c r="D127" s="91" t="s">
        <v>84</v>
      </c>
      <c r="E127" s="91" t="s">
        <v>831</v>
      </c>
      <c r="F127" s="91" t="s">
        <v>16</v>
      </c>
      <c r="G127" s="91" t="s">
        <v>201</v>
      </c>
      <c r="H127" s="91" t="s">
        <v>202</v>
      </c>
      <c r="I127" s="91" t="s">
        <v>834</v>
      </c>
      <c r="J127" s="90">
        <f t="shared" si="17"/>
        <v>10700</v>
      </c>
      <c r="K127" s="90">
        <f t="shared" si="17"/>
        <v>0</v>
      </c>
      <c r="L127" s="90">
        <f t="shared" si="17"/>
        <v>10700</v>
      </c>
      <c r="M127" s="131"/>
    </row>
    <row r="128" spans="1:13" ht="12.75">
      <c r="A128" s="94"/>
      <c r="B128" s="93" t="s">
        <v>435</v>
      </c>
      <c r="C128" s="93"/>
      <c r="D128" s="91" t="s">
        <v>84</v>
      </c>
      <c r="E128" s="91" t="s">
        <v>831</v>
      </c>
      <c r="F128" s="91" t="s">
        <v>16</v>
      </c>
      <c r="G128" s="91" t="s">
        <v>201</v>
      </c>
      <c r="H128" s="91" t="s">
        <v>202</v>
      </c>
      <c r="I128" s="91" t="s">
        <v>64</v>
      </c>
      <c r="J128" s="90">
        <v>10700</v>
      </c>
      <c r="K128" s="127">
        <v>0</v>
      </c>
      <c r="L128" s="127">
        <f>J128-K128</f>
        <v>10700</v>
      </c>
      <c r="M128" s="131"/>
    </row>
    <row r="129" spans="1:13" ht="50.25" customHeight="1">
      <c r="A129" s="94"/>
      <c r="B129" s="138" t="s">
        <v>836</v>
      </c>
      <c r="C129" s="98"/>
      <c r="D129" s="94" t="s">
        <v>84</v>
      </c>
      <c r="E129" s="94" t="s">
        <v>831</v>
      </c>
      <c r="F129" s="94" t="s">
        <v>16</v>
      </c>
      <c r="G129" s="94" t="s">
        <v>186</v>
      </c>
      <c r="H129" s="94" t="s">
        <v>823</v>
      </c>
      <c r="I129" s="94" t="s">
        <v>823</v>
      </c>
      <c r="J129" s="96">
        <f>J130</f>
        <v>439200</v>
      </c>
      <c r="K129" s="96">
        <f>K130</f>
        <v>104600</v>
      </c>
      <c r="L129" s="96">
        <f>L130</f>
        <v>334600</v>
      </c>
      <c r="M129" s="131"/>
    </row>
    <row r="130" spans="1:13" ht="78" customHeight="1">
      <c r="A130" s="94"/>
      <c r="B130" s="111" t="s">
        <v>61</v>
      </c>
      <c r="C130" s="111"/>
      <c r="D130" s="94" t="s">
        <v>84</v>
      </c>
      <c r="E130" s="94" t="s">
        <v>831</v>
      </c>
      <c r="F130" s="94" t="s">
        <v>16</v>
      </c>
      <c r="G130" s="94" t="s">
        <v>203</v>
      </c>
      <c r="H130" s="94" t="s">
        <v>823</v>
      </c>
      <c r="I130" s="94" t="s">
        <v>823</v>
      </c>
      <c r="J130" s="96">
        <f aca="true" t="shared" si="18" ref="J130:K134">J131</f>
        <v>439200</v>
      </c>
      <c r="K130" s="112">
        <f t="shared" si="18"/>
        <v>104600</v>
      </c>
      <c r="L130" s="112">
        <f t="shared" si="15"/>
        <v>334600</v>
      </c>
      <c r="M130" s="131"/>
    </row>
    <row r="131" spans="1:13" ht="12.75">
      <c r="A131" s="91"/>
      <c r="B131" s="93" t="s">
        <v>445</v>
      </c>
      <c r="C131" s="93"/>
      <c r="D131" s="91" t="s">
        <v>84</v>
      </c>
      <c r="E131" s="91" t="s">
        <v>831</v>
      </c>
      <c r="F131" s="91" t="s">
        <v>16</v>
      </c>
      <c r="G131" s="91" t="s">
        <v>203</v>
      </c>
      <c r="H131" s="91" t="s">
        <v>442</v>
      </c>
      <c r="I131" s="91" t="s">
        <v>823</v>
      </c>
      <c r="J131" s="90">
        <f t="shared" si="18"/>
        <v>439200</v>
      </c>
      <c r="K131" s="127">
        <f t="shared" si="18"/>
        <v>104600</v>
      </c>
      <c r="L131" s="127">
        <f t="shared" si="15"/>
        <v>334600</v>
      </c>
      <c r="M131" s="131"/>
    </row>
    <row r="132" spans="1:13" ht="12.75">
      <c r="A132" s="91"/>
      <c r="B132" s="93" t="s">
        <v>802</v>
      </c>
      <c r="C132" s="93"/>
      <c r="D132" s="91" t="s">
        <v>84</v>
      </c>
      <c r="E132" s="91" t="s">
        <v>831</v>
      </c>
      <c r="F132" s="91" t="s">
        <v>16</v>
      </c>
      <c r="G132" s="91" t="s">
        <v>203</v>
      </c>
      <c r="H132" s="91" t="s">
        <v>829</v>
      </c>
      <c r="I132" s="91" t="s">
        <v>823</v>
      </c>
      <c r="J132" s="90">
        <f t="shared" si="18"/>
        <v>439200</v>
      </c>
      <c r="K132" s="127">
        <f t="shared" si="18"/>
        <v>104600</v>
      </c>
      <c r="L132" s="127">
        <f t="shared" si="15"/>
        <v>334600</v>
      </c>
      <c r="M132" s="131"/>
    </row>
    <row r="133" spans="1:13" ht="12.75">
      <c r="A133" s="91"/>
      <c r="B133" s="93" t="s">
        <v>669</v>
      </c>
      <c r="C133" s="93"/>
      <c r="D133" s="91" t="s">
        <v>84</v>
      </c>
      <c r="E133" s="91" t="s">
        <v>831</v>
      </c>
      <c r="F133" s="91" t="s">
        <v>16</v>
      </c>
      <c r="G133" s="91" t="s">
        <v>203</v>
      </c>
      <c r="H133" s="91" t="s">
        <v>829</v>
      </c>
      <c r="I133" s="91" t="s">
        <v>834</v>
      </c>
      <c r="J133" s="90">
        <f t="shared" si="18"/>
        <v>439200</v>
      </c>
      <c r="K133" s="127">
        <f t="shared" si="18"/>
        <v>104600</v>
      </c>
      <c r="L133" s="127">
        <f t="shared" si="15"/>
        <v>334600</v>
      </c>
      <c r="M133" s="131"/>
    </row>
    <row r="134" spans="1:13" ht="12.75">
      <c r="A134" s="91"/>
      <c r="B134" s="93" t="s">
        <v>820</v>
      </c>
      <c r="C134" s="93"/>
      <c r="D134" s="91" t="s">
        <v>84</v>
      </c>
      <c r="E134" s="91" t="s">
        <v>831</v>
      </c>
      <c r="F134" s="91" t="s">
        <v>16</v>
      </c>
      <c r="G134" s="91" t="s">
        <v>203</v>
      </c>
      <c r="H134" s="91" t="s">
        <v>829</v>
      </c>
      <c r="I134" s="91" t="s">
        <v>833</v>
      </c>
      <c r="J134" s="90">
        <f t="shared" si="18"/>
        <v>439200</v>
      </c>
      <c r="K134" s="127">
        <f t="shared" si="18"/>
        <v>104600</v>
      </c>
      <c r="L134" s="127">
        <f t="shared" si="15"/>
        <v>334600</v>
      </c>
      <c r="M134" s="131"/>
    </row>
    <row r="135" spans="1:13" ht="25.5" customHeight="1">
      <c r="A135" s="91"/>
      <c r="B135" s="93" t="s">
        <v>832</v>
      </c>
      <c r="C135" s="93"/>
      <c r="D135" s="91" t="s">
        <v>84</v>
      </c>
      <c r="E135" s="91" t="s">
        <v>831</v>
      </c>
      <c r="F135" s="91" t="s">
        <v>16</v>
      </c>
      <c r="G135" s="91" t="s">
        <v>203</v>
      </c>
      <c r="H135" s="91" t="s">
        <v>829</v>
      </c>
      <c r="I135" s="91" t="s">
        <v>828</v>
      </c>
      <c r="J135" s="90">
        <v>439200</v>
      </c>
      <c r="K135" s="127">
        <v>104600</v>
      </c>
      <c r="L135" s="127">
        <f t="shared" si="15"/>
        <v>334600</v>
      </c>
      <c r="M135" s="131"/>
    </row>
    <row r="136" spans="1:13" ht="36.75" customHeight="1">
      <c r="A136" s="91"/>
      <c r="B136" s="98" t="s">
        <v>190</v>
      </c>
      <c r="C136" s="98"/>
      <c r="D136" s="94" t="s">
        <v>84</v>
      </c>
      <c r="E136" s="94" t="s">
        <v>831</v>
      </c>
      <c r="F136" s="94" t="s">
        <v>16</v>
      </c>
      <c r="G136" s="94" t="s">
        <v>191</v>
      </c>
      <c r="H136" s="94" t="s">
        <v>823</v>
      </c>
      <c r="I136" s="94" t="s">
        <v>823</v>
      </c>
      <c r="J136" s="96">
        <f aca="true" t="shared" si="19" ref="J136:L141">J137</f>
        <v>1000</v>
      </c>
      <c r="K136" s="96">
        <f t="shared" si="19"/>
        <v>0</v>
      </c>
      <c r="L136" s="96">
        <f t="shared" si="19"/>
        <v>1000</v>
      </c>
      <c r="M136" s="131"/>
    </row>
    <row r="137" spans="1:13" ht="15" customHeight="1">
      <c r="A137" s="91"/>
      <c r="B137" s="98" t="s">
        <v>189</v>
      </c>
      <c r="C137" s="98"/>
      <c r="D137" s="94" t="s">
        <v>84</v>
      </c>
      <c r="E137" s="94" t="s">
        <v>831</v>
      </c>
      <c r="F137" s="94" t="s">
        <v>16</v>
      </c>
      <c r="G137" s="94" t="s">
        <v>188</v>
      </c>
      <c r="H137" s="94" t="s">
        <v>823</v>
      </c>
      <c r="I137" s="94" t="s">
        <v>823</v>
      </c>
      <c r="J137" s="90">
        <f t="shared" si="19"/>
        <v>1000</v>
      </c>
      <c r="K137" s="90">
        <f t="shared" si="19"/>
        <v>0</v>
      </c>
      <c r="L137" s="90">
        <f t="shared" si="19"/>
        <v>1000</v>
      </c>
      <c r="M137" s="131"/>
    </row>
    <row r="138" spans="1:13" ht="28.5" customHeight="1">
      <c r="A138" s="91"/>
      <c r="B138" s="93" t="s">
        <v>47</v>
      </c>
      <c r="C138" s="93"/>
      <c r="D138" s="91" t="s">
        <v>84</v>
      </c>
      <c r="E138" s="91" t="s">
        <v>831</v>
      </c>
      <c r="F138" s="91" t="s">
        <v>16</v>
      </c>
      <c r="G138" s="91" t="s">
        <v>188</v>
      </c>
      <c r="H138" s="91" t="s">
        <v>834</v>
      </c>
      <c r="I138" s="91" t="s">
        <v>823</v>
      </c>
      <c r="J138" s="90">
        <f t="shared" si="19"/>
        <v>1000</v>
      </c>
      <c r="K138" s="90">
        <f t="shared" si="19"/>
        <v>0</v>
      </c>
      <c r="L138" s="90">
        <f t="shared" si="19"/>
        <v>1000</v>
      </c>
      <c r="M138" s="131"/>
    </row>
    <row r="139" spans="1:13" ht="27.75" customHeight="1">
      <c r="A139" s="91"/>
      <c r="B139" s="93" t="s">
        <v>826</v>
      </c>
      <c r="C139" s="98"/>
      <c r="D139" s="91" t="s">
        <v>84</v>
      </c>
      <c r="E139" s="91" t="s">
        <v>831</v>
      </c>
      <c r="F139" s="91" t="s">
        <v>16</v>
      </c>
      <c r="G139" s="91" t="s">
        <v>188</v>
      </c>
      <c r="H139" s="91" t="s">
        <v>21</v>
      </c>
      <c r="I139" s="91" t="s">
        <v>823</v>
      </c>
      <c r="J139" s="90">
        <f t="shared" si="19"/>
        <v>1000</v>
      </c>
      <c r="K139" s="90">
        <f t="shared" si="19"/>
        <v>0</v>
      </c>
      <c r="L139" s="90">
        <f t="shared" si="19"/>
        <v>1000</v>
      </c>
      <c r="M139" s="131"/>
    </row>
    <row r="140" spans="1:13" ht="26.25" customHeight="1">
      <c r="A140" s="91"/>
      <c r="B140" s="93" t="s">
        <v>46</v>
      </c>
      <c r="C140" s="98"/>
      <c r="D140" s="91" t="s">
        <v>84</v>
      </c>
      <c r="E140" s="91" t="s">
        <v>831</v>
      </c>
      <c r="F140" s="91" t="s">
        <v>16</v>
      </c>
      <c r="G140" s="91" t="s">
        <v>188</v>
      </c>
      <c r="H140" s="91" t="s">
        <v>40</v>
      </c>
      <c r="I140" s="91" t="s">
        <v>823</v>
      </c>
      <c r="J140" s="90">
        <f t="shared" si="19"/>
        <v>1000</v>
      </c>
      <c r="K140" s="90">
        <f t="shared" si="19"/>
        <v>0</v>
      </c>
      <c r="L140" s="90">
        <f t="shared" si="19"/>
        <v>1000</v>
      </c>
      <c r="M140" s="131"/>
    </row>
    <row r="141" spans="1:13" ht="18" customHeight="1">
      <c r="A141" s="91"/>
      <c r="B141" s="93" t="s">
        <v>675</v>
      </c>
      <c r="C141" s="93"/>
      <c r="D141" s="91" t="s">
        <v>84</v>
      </c>
      <c r="E141" s="91" t="s">
        <v>831</v>
      </c>
      <c r="F141" s="91" t="s">
        <v>16</v>
      </c>
      <c r="G141" s="91" t="s">
        <v>188</v>
      </c>
      <c r="H141" s="91" t="s">
        <v>40</v>
      </c>
      <c r="I141" s="91" t="s">
        <v>29</v>
      </c>
      <c r="J141" s="90">
        <f t="shared" si="19"/>
        <v>1000</v>
      </c>
      <c r="K141" s="90">
        <f t="shared" si="19"/>
        <v>0</v>
      </c>
      <c r="L141" s="90">
        <f t="shared" si="19"/>
        <v>1000</v>
      </c>
      <c r="M141" s="131"/>
    </row>
    <row r="142" spans="1:13" ht="14.25" customHeight="1">
      <c r="A142" s="91"/>
      <c r="B142" s="93" t="s">
        <v>805</v>
      </c>
      <c r="C142" s="93"/>
      <c r="D142" s="91" t="s">
        <v>84</v>
      </c>
      <c r="E142" s="91" t="s">
        <v>831</v>
      </c>
      <c r="F142" s="91" t="s">
        <v>16</v>
      </c>
      <c r="G142" s="91" t="s">
        <v>188</v>
      </c>
      <c r="H142" s="91" t="s">
        <v>40</v>
      </c>
      <c r="I142" s="91" t="s">
        <v>39</v>
      </c>
      <c r="J142" s="90">
        <v>1000</v>
      </c>
      <c r="K142" s="127">
        <v>0</v>
      </c>
      <c r="L142" s="127">
        <f>J142-K142</f>
        <v>1000</v>
      </c>
      <c r="M142" s="131"/>
    </row>
    <row r="143" spans="1:13" ht="12.75">
      <c r="A143" s="91"/>
      <c r="B143" s="98" t="s">
        <v>572</v>
      </c>
      <c r="C143" s="98"/>
      <c r="D143" s="94" t="s">
        <v>84</v>
      </c>
      <c r="E143" s="94" t="s">
        <v>2</v>
      </c>
      <c r="F143" s="94" t="s">
        <v>15</v>
      </c>
      <c r="G143" s="99" t="s">
        <v>838</v>
      </c>
      <c r="H143" s="94" t="s">
        <v>823</v>
      </c>
      <c r="I143" s="94" t="s">
        <v>823</v>
      </c>
      <c r="J143" s="96">
        <f aca="true" t="shared" si="20" ref="J143:J152">J144</f>
        <v>200280</v>
      </c>
      <c r="K143" s="112">
        <f aca="true" t="shared" si="21" ref="K143:L152">K144</f>
        <v>41786.91</v>
      </c>
      <c r="L143" s="112">
        <f t="shared" si="15"/>
        <v>158493.09</v>
      </c>
      <c r="M143" s="131"/>
    </row>
    <row r="144" spans="1:13" ht="12.75">
      <c r="A144" s="91"/>
      <c r="B144" s="98" t="s">
        <v>436</v>
      </c>
      <c r="C144" s="98"/>
      <c r="D144" s="94" t="s">
        <v>84</v>
      </c>
      <c r="E144" s="94" t="s">
        <v>2</v>
      </c>
      <c r="F144" s="94" t="s">
        <v>830</v>
      </c>
      <c r="G144" s="99" t="s">
        <v>838</v>
      </c>
      <c r="H144" s="94" t="s">
        <v>823</v>
      </c>
      <c r="I144" s="94" t="s">
        <v>823</v>
      </c>
      <c r="J144" s="96">
        <f t="shared" si="20"/>
        <v>200280</v>
      </c>
      <c r="K144" s="112">
        <f t="shared" si="21"/>
        <v>41786.91</v>
      </c>
      <c r="L144" s="112">
        <f t="shared" si="15"/>
        <v>158493.09</v>
      </c>
      <c r="M144" s="131"/>
    </row>
    <row r="145" spans="1:13" ht="12.75">
      <c r="A145" s="91"/>
      <c r="B145" s="97" t="s">
        <v>206</v>
      </c>
      <c r="C145" s="97"/>
      <c r="D145" s="94" t="s">
        <v>84</v>
      </c>
      <c r="E145" s="94" t="s">
        <v>2</v>
      </c>
      <c r="F145" s="94" t="s">
        <v>830</v>
      </c>
      <c r="G145" s="109" t="s">
        <v>176</v>
      </c>
      <c r="H145" s="94" t="s">
        <v>823</v>
      </c>
      <c r="I145" s="94" t="s">
        <v>823</v>
      </c>
      <c r="J145" s="96">
        <f>J146</f>
        <v>200280</v>
      </c>
      <c r="K145" s="96">
        <f t="shared" si="21"/>
        <v>41786.91</v>
      </c>
      <c r="L145" s="96">
        <f t="shared" si="21"/>
        <v>158493.09</v>
      </c>
      <c r="M145" s="131"/>
    </row>
    <row r="146" spans="1:13" ht="31.5" customHeight="1">
      <c r="A146" s="91"/>
      <c r="B146" s="97" t="s">
        <v>60</v>
      </c>
      <c r="C146" s="97"/>
      <c r="D146" s="94" t="s">
        <v>84</v>
      </c>
      <c r="E146" s="94" t="s">
        <v>2</v>
      </c>
      <c r="F146" s="94" t="s">
        <v>830</v>
      </c>
      <c r="G146" s="109" t="s">
        <v>177</v>
      </c>
      <c r="H146" s="94" t="s">
        <v>823</v>
      </c>
      <c r="I146" s="94" t="s">
        <v>823</v>
      </c>
      <c r="J146" s="96">
        <f t="shared" si="20"/>
        <v>200280</v>
      </c>
      <c r="K146" s="112">
        <f t="shared" si="21"/>
        <v>41786.91</v>
      </c>
      <c r="L146" s="112">
        <f t="shared" si="15"/>
        <v>158493.09</v>
      </c>
      <c r="M146" s="131"/>
    </row>
    <row r="147" spans="1:13" ht="38.25" customHeight="1">
      <c r="A147" s="91"/>
      <c r="B147" s="101" t="s">
        <v>59</v>
      </c>
      <c r="C147" s="101"/>
      <c r="D147" s="94" t="s">
        <v>84</v>
      </c>
      <c r="E147" s="94" t="s">
        <v>2</v>
      </c>
      <c r="F147" s="94" t="s">
        <v>830</v>
      </c>
      <c r="G147" s="109" t="s">
        <v>207</v>
      </c>
      <c r="H147" s="94" t="s">
        <v>823</v>
      </c>
      <c r="I147" s="94" t="s">
        <v>823</v>
      </c>
      <c r="J147" s="96">
        <f t="shared" si="20"/>
        <v>200280</v>
      </c>
      <c r="K147" s="112">
        <f t="shared" si="21"/>
        <v>41786.91</v>
      </c>
      <c r="L147" s="112">
        <f t="shared" si="15"/>
        <v>158493.09</v>
      </c>
      <c r="M147" s="131"/>
    </row>
    <row r="148" spans="1:13" ht="37.5" customHeight="1">
      <c r="A148" s="91"/>
      <c r="B148" s="101" t="s">
        <v>58</v>
      </c>
      <c r="C148" s="101"/>
      <c r="D148" s="94" t="s">
        <v>84</v>
      </c>
      <c r="E148" s="94" t="s">
        <v>2</v>
      </c>
      <c r="F148" s="94" t="s">
        <v>830</v>
      </c>
      <c r="G148" s="109" t="s">
        <v>205</v>
      </c>
      <c r="H148" s="94" t="s">
        <v>823</v>
      </c>
      <c r="I148" s="94" t="s">
        <v>823</v>
      </c>
      <c r="J148" s="96">
        <f t="shared" si="20"/>
        <v>200280</v>
      </c>
      <c r="K148" s="112">
        <f t="shared" si="21"/>
        <v>41786.91</v>
      </c>
      <c r="L148" s="112">
        <f t="shared" si="15"/>
        <v>158493.09</v>
      </c>
      <c r="M148" s="131"/>
    </row>
    <row r="149" spans="1:13" ht="63" customHeight="1">
      <c r="A149" s="91"/>
      <c r="B149" s="93" t="s">
        <v>57</v>
      </c>
      <c r="C149" s="93"/>
      <c r="D149" s="91" t="s">
        <v>84</v>
      </c>
      <c r="E149" s="91" t="s">
        <v>2</v>
      </c>
      <c r="F149" s="91" t="s">
        <v>830</v>
      </c>
      <c r="G149" s="108" t="s">
        <v>205</v>
      </c>
      <c r="H149" s="91" t="s">
        <v>11</v>
      </c>
      <c r="I149" s="91" t="s">
        <v>823</v>
      </c>
      <c r="J149" s="90">
        <f t="shared" si="20"/>
        <v>200280</v>
      </c>
      <c r="K149" s="127">
        <f t="shared" si="21"/>
        <v>41786.91</v>
      </c>
      <c r="L149" s="127">
        <f t="shared" si="15"/>
        <v>158493.09</v>
      </c>
      <c r="M149" s="131"/>
    </row>
    <row r="150" spans="1:13" ht="24">
      <c r="A150" s="91"/>
      <c r="B150" s="93" t="s">
        <v>10</v>
      </c>
      <c r="C150" s="93"/>
      <c r="D150" s="91" t="s">
        <v>84</v>
      </c>
      <c r="E150" s="91" t="s">
        <v>2</v>
      </c>
      <c r="F150" s="91" t="s">
        <v>830</v>
      </c>
      <c r="G150" s="108" t="s">
        <v>205</v>
      </c>
      <c r="H150" s="91" t="s">
        <v>9</v>
      </c>
      <c r="I150" s="91" t="s">
        <v>823</v>
      </c>
      <c r="J150" s="90">
        <f t="shared" si="20"/>
        <v>200280</v>
      </c>
      <c r="K150" s="127">
        <f t="shared" si="21"/>
        <v>41786.91</v>
      </c>
      <c r="L150" s="127">
        <f t="shared" si="15"/>
        <v>158493.09</v>
      </c>
      <c r="M150" s="131"/>
    </row>
    <row r="151" spans="1:13" ht="36">
      <c r="A151" s="91"/>
      <c r="B151" s="93" t="s">
        <v>8</v>
      </c>
      <c r="C151" s="93"/>
      <c r="D151" s="91" t="s">
        <v>84</v>
      </c>
      <c r="E151" s="91" t="s">
        <v>2</v>
      </c>
      <c r="F151" s="91" t="s">
        <v>830</v>
      </c>
      <c r="G151" s="108" t="s">
        <v>205</v>
      </c>
      <c r="H151" s="91" t="s">
        <v>5</v>
      </c>
      <c r="I151" s="91" t="s">
        <v>823</v>
      </c>
      <c r="J151" s="90">
        <f t="shared" si="20"/>
        <v>200280</v>
      </c>
      <c r="K151" s="127">
        <f t="shared" si="21"/>
        <v>41786.91</v>
      </c>
      <c r="L151" s="127">
        <f t="shared" si="15"/>
        <v>158493.09</v>
      </c>
      <c r="M151" s="131"/>
    </row>
    <row r="152" spans="1:13" ht="12.75">
      <c r="A152" s="91"/>
      <c r="B152" s="93" t="s">
        <v>669</v>
      </c>
      <c r="C152" s="93"/>
      <c r="D152" s="91" t="s">
        <v>84</v>
      </c>
      <c r="E152" s="91" t="s">
        <v>2</v>
      </c>
      <c r="F152" s="91" t="s">
        <v>830</v>
      </c>
      <c r="G152" s="108" t="s">
        <v>205</v>
      </c>
      <c r="H152" s="91" t="s">
        <v>5</v>
      </c>
      <c r="I152" s="91" t="s">
        <v>834</v>
      </c>
      <c r="J152" s="90">
        <f t="shared" si="20"/>
        <v>200280</v>
      </c>
      <c r="K152" s="127">
        <f t="shared" si="21"/>
        <v>41786.91</v>
      </c>
      <c r="L152" s="127">
        <f t="shared" si="15"/>
        <v>158493.09</v>
      </c>
      <c r="M152" s="131"/>
    </row>
    <row r="153" spans="1:13" ht="19.5" customHeight="1">
      <c r="A153" s="91"/>
      <c r="B153" s="93" t="s">
        <v>671</v>
      </c>
      <c r="C153" s="93"/>
      <c r="D153" s="91" t="s">
        <v>84</v>
      </c>
      <c r="E153" s="91" t="s">
        <v>2</v>
      </c>
      <c r="F153" s="91" t="s">
        <v>830</v>
      </c>
      <c r="G153" s="108" t="s">
        <v>205</v>
      </c>
      <c r="H153" s="91" t="s">
        <v>5</v>
      </c>
      <c r="I153" s="91" t="s">
        <v>7</v>
      </c>
      <c r="J153" s="90">
        <f>J154+J155</f>
        <v>200280</v>
      </c>
      <c r="K153" s="127">
        <f>K154+K155</f>
        <v>41786.91</v>
      </c>
      <c r="L153" s="127">
        <f>J153-K153</f>
        <v>158493.09</v>
      </c>
      <c r="M153" s="131"/>
    </row>
    <row r="154" spans="1:13" ht="12.75">
      <c r="A154" s="91"/>
      <c r="B154" s="93" t="s">
        <v>429</v>
      </c>
      <c r="C154" s="93"/>
      <c r="D154" s="91" t="s">
        <v>84</v>
      </c>
      <c r="E154" s="91" t="s">
        <v>2</v>
      </c>
      <c r="F154" s="91" t="s">
        <v>830</v>
      </c>
      <c r="G154" s="108" t="s">
        <v>205</v>
      </c>
      <c r="H154" s="91" t="s">
        <v>5</v>
      </c>
      <c r="I154" s="91" t="s">
        <v>6</v>
      </c>
      <c r="J154" s="90">
        <v>144700</v>
      </c>
      <c r="K154" s="127">
        <v>23000</v>
      </c>
      <c r="L154" s="127">
        <f>J154-K154</f>
        <v>121700</v>
      </c>
      <c r="M154" s="131"/>
    </row>
    <row r="155" spans="1:13" ht="15" customHeight="1">
      <c r="A155" s="91"/>
      <c r="B155" s="93" t="s">
        <v>430</v>
      </c>
      <c r="C155" s="93"/>
      <c r="D155" s="91" t="s">
        <v>84</v>
      </c>
      <c r="E155" s="91" t="s">
        <v>2</v>
      </c>
      <c r="F155" s="91" t="s">
        <v>830</v>
      </c>
      <c r="G155" s="108" t="s">
        <v>205</v>
      </c>
      <c r="H155" s="91" t="s">
        <v>5</v>
      </c>
      <c r="I155" s="91" t="s">
        <v>4</v>
      </c>
      <c r="J155" s="90">
        <v>55580</v>
      </c>
      <c r="K155" s="127">
        <v>18786.91</v>
      </c>
      <c r="L155" s="127">
        <f>J155-K155</f>
        <v>36793.09</v>
      </c>
      <c r="M155" s="131"/>
    </row>
    <row r="156" spans="1:13" ht="26.25" customHeight="1">
      <c r="A156" s="91"/>
      <c r="B156" s="98" t="s">
        <v>821</v>
      </c>
      <c r="C156" s="98"/>
      <c r="D156" s="94" t="s">
        <v>84</v>
      </c>
      <c r="E156" s="94" t="s">
        <v>830</v>
      </c>
      <c r="F156" s="94" t="s">
        <v>15</v>
      </c>
      <c r="G156" s="99" t="s">
        <v>838</v>
      </c>
      <c r="H156" s="94" t="s">
        <v>823</v>
      </c>
      <c r="I156" s="94" t="s">
        <v>823</v>
      </c>
      <c r="J156" s="96">
        <f>J157+J177</f>
        <v>395550</v>
      </c>
      <c r="K156" s="96">
        <f>K157+K177</f>
        <v>6090</v>
      </c>
      <c r="L156" s="96">
        <f>L157+L177</f>
        <v>389460</v>
      </c>
      <c r="M156" s="131"/>
    </row>
    <row r="157" spans="1:13" ht="39" customHeight="1">
      <c r="A157" s="91"/>
      <c r="B157" s="98" t="s">
        <v>56</v>
      </c>
      <c r="C157" s="98"/>
      <c r="D157" s="94" t="s">
        <v>84</v>
      </c>
      <c r="E157" s="94" t="s">
        <v>830</v>
      </c>
      <c r="F157" s="94" t="s">
        <v>51</v>
      </c>
      <c r="G157" s="99" t="s">
        <v>838</v>
      </c>
      <c r="H157" s="94" t="s">
        <v>823</v>
      </c>
      <c r="I157" s="94" t="s">
        <v>823</v>
      </c>
      <c r="J157" s="96">
        <f>J158</f>
        <v>298300</v>
      </c>
      <c r="K157" s="112">
        <f>K158</f>
        <v>6090</v>
      </c>
      <c r="L157" s="112">
        <f>J157-K157</f>
        <v>292210</v>
      </c>
      <c r="M157" s="131"/>
    </row>
    <row r="158" spans="1:14" ht="36">
      <c r="A158" s="91"/>
      <c r="B158" s="98" t="s">
        <v>209</v>
      </c>
      <c r="C158" s="98"/>
      <c r="D158" s="94" t="s">
        <v>84</v>
      </c>
      <c r="E158" s="94" t="s">
        <v>830</v>
      </c>
      <c r="F158" s="94" t="s">
        <v>51</v>
      </c>
      <c r="G158" s="94" t="s">
        <v>208</v>
      </c>
      <c r="H158" s="94" t="s">
        <v>823</v>
      </c>
      <c r="I158" s="94" t="s">
        <v>823</v>
      </c>
      <c r="J158" s="96">
        <f>J159</f>
        <v>298300</v>
      </c>
      <c r="K158" s="96">
        <f>K159</f>
        <v>6090</v>
      </c>
      <c r="L158" s="96">
        <f>L159</f>
        <v>292210</v>
      </c>
      <c r="M158" s="131"/>
      <c r="N158" s="110"/>
    </row>
    <row r="159" spans="1:14" ht="12.75">
      <c r="A159" s="91"/>
      <c r="B159" s="98" t="s">
        <v>30</v>
      </c>
      <c r="C159" s="98"/>
      <c r="D159" s="94" t="s">
        <v>84</v>
      </c>
      <c r="E159" s="94" t="s">
        <v>830</v>
      </c>
      <c r="F159" s="94" t="s">
        <v>51</v>
      </c>
      <c r="G159" s="94" t="s">
        <v>210</v>
      </c>
      <c r="H159" s="94" t="s">
        <v>823</v>
      </c>
      <c r="I159" s="94" t="s">
        <v>823</v>
      </c>
      <c r="J159" s="96">
        <f>J160+J167</f>
        <v>298300</v>
      </c>
      <c r="K159" s="96">
        <f>K160+K167</f>
        <v>6090</v>
      </c>
      <c r="L159" s="96">
        <f>L160+L167</f>
        <v>292210</v>
      </c>
      <c r="M159" s="131"/>
      <c r="N159" s="110"/>
    </row>
    <row r="160" spans="1:14" ht="12.75">
      <c r="A160" s="91"/>
      <c r="B160" s="98" t="s">
        <v>211</v>
      </c>
      <c r="C160" s="98"/>
      <c r="D160" s="94" t="s">
        <v>84</v>
      </c>
      <c r="E160" s="94" t="s">
        <v>830</v>
      </c>
      <c r="F160" s="94" t="s">
        <v>51</v>
      </c>
      <c r="G160" s="94" t="s">
        <v>212</v>
      </c>
      <c r="H160" s="94" t="s">
        <v>823</v>
      </c>
      <c r="I160" s="94" t="s">
        <v>823</v>
      </c>
      <c r="J160" s="96">
        <f aca="true" t="shared" si="22" ref="J160:L165">J161</f>
        <v>100000</v>
      </c>
      <c r="K160" s="96">
        <f t="shared" si="22"/>
        <v>0</v>
      </c>
      <c r="L160" s="96">
        <f t="shared" si="22"/>
        <v>100000</v>
      </c>
      <c r="M160" s="131"/>
      <c r="N160" s="110"/>
    </row>
    <row r="161" spans="1:14" ht="24">
      <c r="A161" s="91"/>
      <c r="B161" s="93" t="s">
        <v>47</v>
      </c>
      <c r="C161" s="98"/>
      <c r="D161" s="91" t="s">
        <v>84</v>
      </c>
      <c r="E161" s="91" t="s">
        <v>830</v>
      </c>
      <c r="F161" s="91" t="s">
        <v>51</v>
      </c>
      <c r="G161" s="91" t="s">
        <v>212</v>
      </c>
      <c r="H161" s="91" t="s">
        <v>834</v>
      </c>
      <c r="I161" s="91" t="s">
        <v>823</v>
      </c>
      <c r="J161" s="90">
        <f t="shared" si="22"/>
        <v>100000</v>
      </c>
      <c r="K161" s="90">
        <f t="shared" si="22"/>
        <v>0</v>
      </c>
      <c r="L161" s="90">
        <f t="shared" si="22"/>
        <v>100000</v>
      </c>
      <c r="M161" s="131"/>
      <c r="N161" s="110"/>
    </row>
    <row r="162" spans="1:14" ht="24">
      <c r="A162" s="91"/>
      <c r="B162" s="93" t="s">
        <v>826</v>
      </c>
      <c r="C162" s="98"/>
      <c r="D162" s="91" t="s">
        <v>84</v>
      </c>
      <c r="E162" s="91" t="s">
        <v>830</v>
      </c>
      <c r="F162" s="91" t="s">
        <v>51</v>
      </c>
      <c r="G162" s="91" t="s">
        <v>212</v>
      </c>
      <c r="H162" s="91" t="s">
        <v>21</v>
      </c>
      <c r="I162" s="91" t="s">
        <v>823</v>
      </c>
      <c r="J162" s="90">
        <f t="shared" si="22"/>
        <v>100000</v>
      </c>
      <c r="K162" s="90">
        <f t="shared" si="22"/>
        <v>0</v>
      </c>
      <c r="L162" s="90">
        <f t="shared" si="22"/>
        <v>100000</v>
      </c>
      <c r="M162" s="131"/>
      <c r="N162" s="110"/>
    </row>
    <row r="163" spans="1:14" ht="24">
      <c r="A163" s="91"/>
      <c r="B163" s="93" t="s">
        <v>46</v>
      </c>
      <c r="C163" s="98"/>
      <c r="D163" s="91" t="s">
        <v>84</v>
      </c>
      <c r="E163" s="91" t="s">
        <v>830</v>
      </c>
      <c r="F163" s="91" t="s">
        <v>51</v>
      </c>
      <c r="G163" s="91" t="s">
        <v>212</v>
      </c>
      <c r="H163" s="91" t="s">
        <v>40</v>
      </c>
      <c r="I163" s="91" t="s">
        <v>823</v>
      </c>
      <c r="J163" s="90">
        <f t="shared" si="22"/>
        <v>100000</v>
      </c>
      <c r="K163" s="90">
        <f t="shared" si="22"/>
        <v>0</v>
      </c>
      <c r="L163" s="90">
        <f t="shared" si="22"/>
        <v>100000</v>
      </c>
      <c r="M163" s="131"/>
      <c r="N163" s="110"/>
    </row>
    <row r="164" spans="1:14" ht="12.75">
      <c r="A164" s="91"/>
      <c r="B164" s="93" t="s">
        <v>669</v>
      </c>
      <c r="C164" s="98"/>
      <c r="D164" s="91" t="s">
        <v>84</v>
      </c>
      <c r="E164" s="91" t="s">
        <v>830</v>
      </c>
      <c r="F164" s="91" t="s">
        <v>51</v>
      </c>
      <c r="G164" s="91" t="s">
        <v>212</v>
      </c>
      <c r="H164" s="91" t="s">
        <v>40</v>
      </c>
      <c r="I164" s="91" t="s">
        <v>834</v>
      </c>
      <c r="J164" s="90">
        <f t="shared" si="22"/>
        <v>100000</v>
      </c>
      <c r="K164" s="90">
        <f t="shared" si="22"/>
        <v>0</v>
      </c>
      <c r="L164" s="90">
        <f t="shared" si="22"/>
        <v>100000</v>
      </c>
      <c r="M164" s="131"/>
      <c r="N164" s="110"/>
    </row>
    <row r="165" spans="1:14" ht="12.75">
      <c r="A165" s="91"/>
      <c r="B165" s="93" t="s">
        <v>673</v>
      </c>
      <c r="C165" s="98"/>
      <c r="D165" s="91" t="s">
        <v>84</v>
      </c>
      <c r="E165" s="91" t="s">
        <v>830</v>
      </c>
      <c r="F165" s="91" t="s">
        <v>51</v>
      </c>
      <c r="G165" s="91" t="s">
        <v>212</v>
      </c>
      <c r="H165" s="91" t="s">
        <v>40</v>
      </c>
      <c r="I165" s="91" t="s">
        <v>45</v>
      </c>
      <c r="J165" s="90">
        <f t="shared" si="22"/>
        <v>100000</v>
      </c>
      <c r="K165" s="90">
        <f t="shared" si="22"/>
        <v>0</v>
      </c>
      <c r="L165" s="90">
        <f t="shared" si="22"/>
        <v>100000</v>
      </c>
      <c r="M165" s="131"/>
      <c r="N165" s="110"/>
    </row>
    <row r="166" spans="1:14" ht="12.75">
      <c r="A166" s="91"/>
      <c r="B166" s="93" t="s">
        <v>434</v>
      </c>
      <c r="C166" s="98"/>
      <c r="D166" s="91" t="s">
        <v>84</v>
      </c>
      <c r="E166" s="91" t="s">
        <v>830</v>
      </c>
      <c r="F166" s="91" t="s">
        <v>51</v>
      </c>
      <c r="G166" s="91" t="s">
        <v>212</v>
      </c>
      <c r="H166" s="91" t="s">
        <v>40</v>
      </c>
      <c r="I166" s="91" t="s">
        <v>41</v>
      </c>
      <c r="J166" s="90">
        <v>100000</v>
      </c>
      <c r="K166" s="127">
        <v>0</v>
      </c>
      <c r="L166" s="127">
        <f>J166-K166</f>
        <v>100000</v>
      </c>
      <c r="M166" s="131"/>
      <c r="N166" s="110"/>
    </row>
    <row r="167" spans="1:13" ht="37.5" customHeight="1">
      <c r="A167" s="91"/>
      <c r="B167" s="101" t="s">
        <v>818</v>
      </c>
      <c r="C167" s="101"/>
      <c r="D167" s="94" t="s">
        <v>84</v>
      </c>
      <c r="E167" s="94" t="s">
        <v>830</v>
      </c>
      <c r="F167" s="94" t="s">
        <v>51</v>
      </c>
      <c r="G167" s="94" t="s">
        <v>213</v>
      </c>
      <c r="H167" s="94" t="s">
        <v>823</v>
      </c>
      <c r="I167" s="94" t="s">
        <v>823</v>
      </c>
      <c r="J167" s="96">
        <f aca="true" t="shared" si="23" ref="J167:K169">J168</f>
        <v>198300</v>
      </c>
      <c r="K167" s="112">
        <f t="shared" si="23"/>
        <v>6090</v>
      </c>
      <c r="L167" s="112">
        <f>J167-K167</f>
        <v>192210</v>
      </c>
      <c r="M167" s="131"/>
    </row>
    <row r="168" spans="1:13" ht="24">
      <c r="A168" s="91"/>
      <c r="B168" s="93" t="s">
        <v>47</v>
      </c>
      <c r="C168" s="93"/>
      <c r="D168" s="91" t="s">
        <v>84</v>
      </c>
      <c r="E168" s="91" t="s">
        <v>830</v>
      </c>
      <c r="F168" s="91" t="s">
        <v>51</v>
      </c>
      <c r="G168" s="91" t="s">
        <v>213</v>
      </c>
      <c r="H168" s="91" t="s">
        <v>834</v>
      </c>
      <c r="I168" s="91" t="s">
        <v>823</v>
      </c>
      <c r="J168" s="90">
        <f t="shared" si="23"/>
        <v>198300</v>
      </c>
      <c r="K168" s="127">
        <f t="shared" si="23"/>
        <v>6090</v>
      </c>
      <c r="L168" s="127">
        <f>J168-K168</f>
        <v>192210</v>
      </c>
      <c r="M168" s="131"/>
    </row>
    <row r="169" spans="1:13" ht="26.25" customHeight="1">
      <c r="A169" s="91"/>
      <c r="B169" s="93" t="s">
        <v>826</v>
      </c>
      <c r="C169" s="93"/>
      <c r="D169" s="91" t="s">
        <v>84</v>
      </c>
      <c r="E169" s="91" t="s">
        <v>830</v>
      </c>
      <c r="F169" s="91" t="s">
        <v>51</v>
      </c>
      <c r="G169" s="91" t="s">
        <v>213</v>
      </c>
      <c r="H169" s="91" t="s">
        <v>21</v>
      </c>
      <c r="I169" s="91" t="s">
        <v>823</v>
      </c>
      <c r="J169" s="90">
        <f t="shared" si="23"/>
        <v>198300</v>
      </c>
      <c r="K169" s="127">
        <f t="shared" si="23"/>
        <v>6090</v>
      </c>
      <c r="L169" s="127">
        <f>J169-K169</f>
        <v>192210</v>
      </c>
      <c r="M169" s="131"/>
    </row>
    <row r="170" spans="1:13" ht="24.75" customHeight="1">
      <c r="A170" s="91"/>
      <c r="B170" s="93" t="s">
        <v>46</v>
      </c>
      <c r="C170" s="93"/>
      <c r="D170" s="91" t="s">
        <v>84</v>
      </c>
      <c r="E170" s="91" t="s">
        <v>830</v>
      </c>
      <c r="F170" s="91" t="s">
        <v>51</v>
      </c>
      <c r="G170" s="91" t="s">
        <v>213</v>
      </c>
      <c r="H170" s="91" t="s">
        <v>40</v>
      </c>
      <c r="I170" s="91" t="s">
        <v>823</v>
      </c>
      <c r="J170" s="90">
        <f>J171+J175</f>
        <v>198300</v>
      </c>
      <c r="K170" s="90">
        <f>K171+K175</f>
        <v>6090</v>
      </c>
      <c r="L170" s="90">
        <f>L171+L175</f>
        <v>192210</v>
      </c>
      <c r="M170" s="131"/>
    </row>
    <row r="171" spans="1:13" ht="12.75">
      <c r="A171" s="91"/>
      <c r="B171" s="93" t="s">
        <v>669</v>
      </c>
      <c r="C171" s="93"/>
      <c r="D171" s="91" t="s">
        <v>84</v>
      </c>
      <c r="E171" s="91" t="s">
        <v>830</v>
      </c>
      <c r="F171" s="91" t="s">
        <v>51</v>
      </c>
      <c r="G171" s="91" t="s">
        <v>213</v>
      </c>
      <c r="H171" s="91" t="s">
        <v>40</v>
      </c>
      <c r="I171" s="91" t="s">
        <v>834</v>
      </c>
      <c r="J171" s="90">
        <f>J172</f>
        <v>138300</v>
      </c>
      <c r="K171" s="127">
        <f>K172</f>
        <v>6090</v>
      </c>
      <c r="L171" s="127">
        <f>J171-K171</f>
        <v>132210</v>
      </c>
      <c r="M171" s="131"/>
    </row>
    <row r="172" spans="1:13" ht="12.75">
      <c r="A172" s="91"/>
      <c r="B172" s="93" t="s">
        <v>673</v>
      </c>
      <c r="C172" s="93"/>
      <c r="D172" s="91" t="s">
        <v>84</v>
      </c>
      <c r="E172" s="91" t="s">
        <v>830</v>
      </c>
      <c r="F172" s="91" t="s">
        <v>51</v>
      </c>
      <c r="G172" s="91" t="s">
        <v>213</v>
      </c>
      <c r="H172" s="91" t="s">
        <v>40</v>
      </c>
      <c r="I172" s="91" t="s">
        <v>45</v>
      </c>
      <c r="J172" s="90">
        <f>SUM(J173:J174)</f>
        <v>138300</v>
      </c>
      <c r="K172" s="90">
        <f>SUM(K173:K174)</f>
        <v>6090</v>
      </c>
      <c r="L172" s="90">
        <f>SUM(L173:L174)</f>
        <v>132210</v>
      </c>
      <c r="M172" s="131"/>
    </row>
    <row r="173" spans="1:13" ht="12.75">
      <c r="A173" s="91"/>
      <c r="B173" s="93" t="s">
        <v>806</v>
      </c>
      <c r="C173" s="93"/>
      <c r="D173" s="91" t="s">
        <v>84</v>
      </c>
      <c r="E173" s="91" t="s">
        <v>830</v>
      </c>
      <c r="F173" s="91" t="s">
        <v>51</v>
      </c>
      <c r="G173" s="91" t="s">
        <v>213</v>
      </c>
      <c r="H173" s="91" t="s">
        <v>40</v>
      </c>
      <c r="I173" s="91" t="s">
        <v>42</v>
      </c>
      <c r="J173" s="90">
        <v>50000</v>
      </c>
      <c r="K173" s="127">
        <v>0</v>
      </c>
      <c r="L173" s="127">
        <f>J173-K173</f>
        <v>50000</v>
      </c>
      <c r="M173" s="131"/>
    </row>
    <row r="174" spans="1:13" ht="12.75">
      <c r="A174" s="91"/>
      <c r="B174" s="93" t="s">
        <v>434</v>
      </c>
      <c r="C174" s="93"/>
      <c r="D174" s="91" t="s">
        <v>84</v>
      </c>
      <c r="E174" s="91" t="s">
        <v>830</v>
      </c>
      <c r="F174" s="91" t="s">
        <v>51</v>
      </c>
      <c r="G174" s="91" t="s">
        <v>213</v>
      </c>
      <c r="H174" s="91" t="s">
        <v>40</v>
      </c>
      <c r="I174" s="91" t="s">
        <v>41</v>
      </c>
      <c r="J174" s="90">
        <v>88300</v>
      </c>
      <c r="K174" s="127">
        <v>6090</v>
      </c>
      <c r="L174" s="127">
        <f>J174-K174</f>
        <v>82210</v>
      </c>
      <c r="M174" s="131"/>
    </row>
    <row r="175" spans="1:13" ht="12.75">
      <c r="A175" s="91"/>
      <c r="B175" s="93" t="s">
        <v>675</v>
      </c>
      <c r="C175" s="93"/>
      <c r="D175" s="91" t="s">
        <v>84</v>
      </c>
      <c r="E175" s="91" t="s">
        <v>830</v>
      </c>
      <c r="F175" s="91" t="s">
        <v>51</v>
      </c>
      <c r="G175" s="91" t="s">
        <v>213</v>
      </c>
      <c r="H175" s="91" t="s">
        <v>40</v>
      </c>
      <c r="I175" s="91" t="s">
        <v>29</v>
      </c>
      <c r="J175" s="90">
        <f>J176</f>
        <v>60000</v>
      </c>
      <c r="K175" s="90">
        <f>K176</f>
        <v>0</v>
      </c>
      <c r="L175" s="90">
        <f>L176</f>
        <v>60000</v>
      </c>
      <c r="M175" s="131"/>
    </row>
    <row r="176" spans="1:13" ht="12.75">
      <c r="A176" s="91"/>
      <c r="B176" s="93" t="s">
        <v>807</v>
      </c>
      <c r="C176" s="93"/>
      <c r="D176" s="91" t="s">
        <v>84</v>
      </c>
      <c r="E176" s="91" t="s">
        <v>830</v>
      </c>
      <c r="F176" s="91" t="s">
        <v>51</v>
      </c>
      <c r="G176" s="91" t="s">
        <v>213</v>
      </c>
      <c r="H176" s="91" t="s">
        <v>40</v>
      </c>
      <c r="I176" s="91" t="s">
        <v>37</v>
      </c>
      <c r="J176" s="90">
        <v>60000</v>
      </c>
      <c r="K176" s="127">
        <v>0</v>
      </c>
      <c r="L176" s="127">
        <f>J176-K176</f>
        <v>60000</v>
      </c>
      <c r="M176" s="131"/>
    </row>
    <row r="177" spans="1:13" ht="12.75">
      <c r="A177" s="91"/>
      <c r="B177" s="98" t="s">
        <v>457</v>
      </c>
      <c r="C177" s="98"/>
      <c r="D177" s="94" t="s">
        <v>84</v>
      </c>
      <c r="E177" s="94" t="s">
        <v>830</v>
      </c>
      <c r="F177" s="94" t="s">
        <v>28</v>
      </c>
      <c r="G177" s="99" t="s">
        <v>838</v>
      </c>
      <c r="H177" s="94" t="s">
        <v>823</v>
      </c>
      <c r="I177" s="94" t="s">
        <v>823</v>
      </c>
      <c r="J177" s="96">
        <f>J178</f>
        <v>97250</v>
      </c>
      <c r="K177" s="96">
        <f>K178</f>
        <v>0</v>
      </c>
      <c r="L177" s="96">
        <f>L178</f>
        <v>97250</v>
      </c>
      <c r="M177" s="131"/>
    </row>
    <row r="178" spans="1:13" ht="12.75">
      <c r="A178" s="91"/>
      <c r="B178" s="98" t="s">
        <v>30</v>
      </c>
      <c r="C178" s="98"/>
      <c r="D178" s="94" t="s">
        <v>84</v>
      </c>
      <c r="E178" s="94" t="s">
        <v>830</v>
      </c>
      <c r="F178" s="94" t="s">
        <v>28</v>
      </c>
      <c r="G178" s="94" t="s">
        <v>210</v>
      </c>
      <c r="H178" s="94" t="s">
        <v>823</v>
      </c>
      <c r="I178" s="94" t="s">
        <v>823</v>
      </c>
      <c r="J178" s="96">
        <f aca="true" t="shared" si="24" ref="J178:K181">J179</f>
        <v>97250</v>
      </c>
      <c r="K178" s="112">
        <f t="shared" si="24"/>
        <v>0</v>
      </c>
      <c r="L178" s="112">
        <f aca="true" t="shared" si="25" ref="L178:L187">J178-K178</f>
        <v>97250</v>
      </c>
      <c r="M178" s="131"/>
    </row>
    <row r="179" spans="1:13" ht="36">
      <c r="A179" s="91"/>
      <c r="B179" s="98" t="s">
        <v>55</v>
      </c>
      <c r="C179" s="98"/>
      <c r="D179" s="94" t="s">
        <v>84</v>
      </c>
      <c r="E179" s="94" t="s">
        <v>830</v>
      </c>
      <c r="F179" s="94" t="s">
        <v>28</v>
      </c>
      <c r="G179" s="94" t="s">
        <v>214</v>
      </c>
      <c r="H179" s="94" t="s">
        <v>823</v>
      </c>
      <c r="I179" s="94" t="s">
        <v>823</v>
      </c>
      <c r="J179" s="96">
        <f t="shared" si="24"/>
        <v>97250</v>
      </c>
      <c r="K179" s="112">
        <f t="shared" si="24"/>
        <v>0</v>
      </c>
      <c r="L179" s="112">
        <f t="shared" si="25"/>
        <v>97250</v>
      </c>
      <c r="M179" s="131"/>
    </row>
    <row r="180" spans="1:13" ht="24">
      <c r="A180" s="91"/>
      <c r="B180" s="93" t="s">
        <v>47</v>
      </c>
      <c r="C180" s="93"/>
      <c r="D180" s="91" t="s">
        <v>84</v>
      </c>
      <c r="E180" s="91" t="s">
        <v>830</v>
      </c>
      <c r="F180" s="91" t="s">
        <v>28</v>
      </c>
      <c r="G180" s="91" t="s">
        <v>214</v>
      </c>
      <c r="H180" s="91" t="s">
        <v>834</v>
      </c>
      <c r="I180" s="91" t="s">
        <v>823</v>
      </c>
      <c r="J180" s="90">
        <f t="shared" si="24"/>
        <v>97250</v>
      </c>
      <c r="K180" s="127">
        <f t="shared" si="24"/>
        <v>0</v>
      </c>
      <c r="L180" s="127">
        <f t="shared" si="25"/>
        <v>97250</v>
      </c>
      <c r="M180" s="131"/>
    </row>
    <row r="181" spans="1:13" ht="24">
      <c r="A181" s="91"/>
      <c r="B181" s="93" t="s">
        <v>826</v>
      </c>
      <c r="C181" s="93"/>
      <c r="D181" s="91" t="s">
        <v>84</v>
      </c>
      <c r="E181" s="91" t="s">
        <v>830</v>
      </c>
      <c r="F181" s="91" t="s">
        <v>28</v>
      </c>
      <c r="G181" s="91" t="s">
        <v>214</v>
      </c>
      <c r="H181" s="91" t="s">
        <v>21</v>
      </c>
      <c r="I181" s="91" t="s">
        <v>823</v>
      </c>
      <c r="J181" s="90">
        <f t="shared" si="24"/>
        <v>97250</v>
      </c>
      <c r="K181" s="127">
        <f t="shared" si="24"/>
        <v>0</v>
      </c>
      <c r="L181" s="127">
        <f t="shared" si="25"/>
        <v>97250</v>
      </c>
      <c r="M181" s="131"/>
    </row>
    <row r="182" spans="1:13" ht="30" customHeight="1">
      <c r="A182" s="91"/>
      <c r="B182" s="93" t="s">
        <v>46</v>
      </c>
      <c r="C182" s="93"/>
      <c r="D182" s="91" t="s">
        <v>84</v>
      </c>
      <c r="E182" s="91" t="s">
        <v>830</v>
      </c>
      <c r="F182" s="91" t="s">
        <v>28</v>
      </c>
      <c r="G182" s="91" t="s">
        <v>214</v>
      </c>
      <c r="H182" s="91" t="s">
        <v>40</v>
      </c>
      <c r="I182" s="91" t="s">
        <v>823</v>
      </c>
      <c r="J182" s="90">
        <f>J183+J186</f>
        <v>97250</v>
      </c>
      <c r="K182" s="90">
        <f>K183+K186</f>
        <v>0</v>
      </c>
      <c r="L182" s="127">
        <f t="shared" si="25"/>
        <v>97250</v>
      </c>
      <c r="M182" s="131"/>
    </row>
    <row r="183" spans="1:13" ht="12.75">
      <c r="A183" s="91"/>
      <c r="B183" s="93" t="s">
        <v>669</v>
      </c>
      <c r="C183" s="93"/>
      <c r="D183" s="91" t="s">
        <v>84</v>
      </c>
      <c r="E183" s="91" t="s">
        <v>830</v>
      </c>
      <c r="F183" s="91" t="s">
        <v>28</v>
      </c>
      <c r="G183" s="91" t="s">
        <v>214</v>
      </c>
      <c r="H183" s="91" t="s">
        <v>40</v>
      </c>
      <c r="I183" s="91" t="s">
        <v>834</v>
      </c>
      <c r="J183" s="90">
        <f>J184</f>
        <v>40000</v>
      </c>
      <c r="K183" s="127">
        <f>K184</f>
        <v>0</v>
      </c>
      <c r="L183" s="127">
        <f t="shared" si="25"/>
        <v>40000</v>
      </c>
      <c r="M183" s="131"/>
    </row>
    <row r="184" spans="1:13" ht="12.75">
      <c r="A184" s="91"/>
      <c r="B184" s="93" t="s">
        <v>673</v>
      </c>
      <c r="C184" s="93"/>
      <c r="D184" s="91" t="s">
        <v>84</v>
      </c>
      <c r="E184" s="91" t="s">
        <v>830</v>
      </c>
      <c r="F184" s="91" t="s">
        <v>28</v>
      </c>
      <c r="G184" s="91" t="s">
        <v>214</v>
      </c>
      <c r="H184" s="91" t="s">
        <v>40</v>
      </c>
      <c r="I184" s="91" t="s">
        <v>45</v>
      </c>
      <c r="J184" s="90">
        <f>SUM(J185:J185)</f>
        <v>40000</v>
      </c>
      <c r="K184" s="90">
        <f>SUM(K185:K185)</f>
        <v>0</v>
      </c>
      <c r="L184" s="127">
        <f t="shared" si="25"/>
        <v>40000</v>
      </c>
      <c r="M184" s="131"/>
    </row>
    <row r="185" spans="1:13" ht="12.75">
      <c r="A185" s="91"/>
      <c r="B185" s="93" t="s">
        <v>434</v>
      </c>
      <c r="C185" s="93"/>
      <c r="D185" s="91" t="s">
        <v>84</v>
      </c>
      <c r="E185" s="91" t="s">
        <v>830</v>
      </c>
      <c r="F185" s="91" t="s">
        <v>28</v>
      </c>
      <c r="G185" s="91" t="s">
        <v>214</v>
      </c>
      <c r="H185" s="91" t="s">
        <v>40</v>
      </c>
      <c r="I185" s="91" t="s">
        <v>41</v>
      </c>
      <c r="J185" s="90">
        <v>40000</v>
      </c>
      <c r="K185" s="127">
        <v>0</v>
      </c>
      <c r="L185" s="127">
        <f t="shared" si="25"/>
        <v>40000</v>
      </c>
      <c r="M185" s="131"/>
    </row>
    <row r="186" spans="1:13" ht="12.75">
      <c r="A186" s="91"/>
      <c r="B186" s="93" t="s">
        <v>675</v>
      </c>
      <c r="C186" s="93"/>
      <c r="D186" s="91" t="s">
        <v>84</v>
      </c>
      <c r="E186" s="91" t="s">
        <v>830</v>
      </c>
      <c r="F186" s="91" t="s">
        <v>28</v>
      </c>
      <c r="G186" s="91" t="s">
        <v>214</v>
      </c>
      <c r="H186" s="91" t="s">
        <v>40</v>
      </c>
      <c r="I186" s="91" t="s">
        <v>29</v>
      </c>
      <c r="J186" s="90">
        <f>SUM(J187:J187)</f>
        <v>57250</v>
      </c>
      <c r="K186" s="90">
        <f>SUM(K187:K187)</f>
        <v>0</v>
      </c>
      <c r="L186" s="127">
        <f t="shared" si="25"/>
        <v>57250</v>
      </c>
      <c r="M186" s="131"/>
    </row>
    <row r="187" spans="1:13" ht="12.75">
      <c r="A187" s="91"/>
      <c r="B187" s="93" t="s">
        <v>807</v>
      </c>
      <c r="C187" s="93"/>
      <c r="D187" s="91" t="s">
        <v>84</v>
      </c>
      <c r="E187" s="91" t="s">
        <v>830</v>
      </c>
      <c r="F187" s="91" t="s">
        <v>28</v>
      </c>
      <c r="G187" s="91" t="s">
        <v>214</v>
      </c>
      <c r="H187" s="91" t="s">
        <v>40</v>
      </c>
      <c r="I187" s="91" t="s">
        <v>37</v>
      </c>
      <c r="J187" s="90">
        <v>57250</v>
      </c>
      <c r="K187" s="127">
        <v>0</v>
      </c>
      <c r="L187" s="127">
        <f t="shared" si="25"/>
        <v>57250</v>
      </c>
      <c r="M187" s="131"/>
    </row>
    <row r="188" spans="1:13" ht="12.75">
      <c r="A188" s="91"/>
      <c r="B188" s="98" t="s">
        <v>551</v>
      </c>
      <c r="C188" s="98"/>
      <c r="D188" s="94" t="s">
        <v>84</v>
      </c>
      <c r="E188" s="94" t="s">
        <v>52</v>
      </c>
      <c r="F188" s="94" t="s">
        <v>15</v>
      </c>
      <c r="G188" s="99" t="s">
        <v>838</v>
      </c>
      <c r="H188" s="94" t="s">
        <v>823</v>
      </c>
      <c r="I188" s="94" t="s">
        <v>823</v>
      </c>
      <c r="J188" s="96">
        <f>J189+J210</f>
        <v>2839550</v>
      </c>
      <c r="K188" s="96">
        <f>K189+K210</f>
        <v>200010</v>
      </c>
      <c r="L188" s="96">
        <f>L189+L210</f>
        <v>2639540</v>
      </c>
      <c r="M188" s="131"/>
    </row>
    <row r="189" spans="1:13" ht="12.75">
      <c r="A189" s="91"/>
      <c r="B189" s="98" t="s">
        <v>54</v>
      </c>
      <c r="C189" s="98"/>
      <c r="D189" s="94" t="s">
        <v>84</v>
      </c>
      <c r="E189" s="94" t="s">
        <v>52</v>
      </c>
      <c r="F189" s="94" t="s">
        <v>51</v>
      </c>
      <c r="G189" s="99" t="s">
        <v>838</v>
      </c>
      <c r="H189" s="94" t="s">
        <v>823</v>
      </c>
      <c r="I189" s="94" t="s">
        <v>823</v>
      </c>
      <c r="J189" s="96">
        <f>J190</f>
        <v>2829550</v>
      </c>
      <c r="K189" s="112">
        <f>K190</f>
        <v>200010</v>
      </c>
      <c r="L189" s="112">
        <f>J189-K189</f>
        <v>2629540</v>
      </c>
      <c r="M189" s="131"/>
    </row>
    <row r="190" spans="1:13" ht="42" customHeight="1">
      <c r="A190" s="91"/>
      <c r="B190" s="98" t="s">
        <v>361</v>
      </c>
      <c r="C190" s="98"/>
      <c r="D190" s="94" t="s">
        <v>84</v>
      </c>
      <c r="E190" s="94" t="s">
        <v>52</v>
      </c>
      <c r="F190" s="94" t="s">
        <v>51</v>
      </c>
      <c r="G190" s="94" t="s">
        <v>215</v>
      </c>
      <c r="H190" s="94" t="s">
        <v>823</v>
      </c>
      <c r="I190" s="94" t="s">
        <v>823</v>
      </c>
      <c r="J190" s="96">
        <f>J191</f>
        <v>2829550</v>
      </c>
      <c r="K190" s="96">
        <f>K191</f>
        <v>200010</v>
      </c>
      <c r="L190" s="96">
        <f>L191</f>
        <v>2629540</v>
      </c>
      <c r="M190" s="131"/>
    </row>
    <row r="191" spans="1:13" ht="16.5" customHeight="1">
      <c r="A191" s="91"/>
      <c r="B191" s="98" t="s">
        <v>30</v>
      </c>
      <c r="C191" s="98"/>
      <c r="D191" s="94" t="s">
        <v>84</v>
      </c>
      <c r="E191" s="94" t="s">
        <v>52</v>
      </c>
      <c r="F191" s="94" t="s">
        <v>51</v>
      </c>
      <c r="G191" s="94" t="s">
        <v>217</v>
      </c>
      <c r="H191" s="94" t="s">
        <v>823</v>
      </c>
      <c r="I191" s="94" t="s">
        <v>823</v>
      </c>
      <c r="J191" s="96">
        <f>J192+J202</f>
        <v>2829550</v>
      </c>
      <c r="K191" s="96">
        <f>K192+K202</f>
        <v>200010</v>
      </c>
      <c r="L191" s="96">
        <f>L192+L202</f>
        <v>2629540</v>
      </c>
      <c r="M191" s="131"/>
    </row>
    <row r="192" spans="1:13" ht="12.75">
      <c r="A192" s="91"/>
      <c r="B192" s="98" t="s">
        <v>53</v>
      </c>
      <c r="C192" s="98"/>
      <c r="D192" s="94" t="s">
        <v>84</v>
      </c>
      <c r="E192" s="94" t="s">
        <v>52</v>
      </c>
      <c r="F192" s="94" t="s">
        <v>51</v>
      </c>
      <c r="G192" s="94" t="s">
        <v>216</v>
      </c>
      <c r="H192" s="94" t="s">
        <v>823</v>
      </c>
      <c r="I192" s="94" t="s">
        <v>823</v>
      </c>
      <c r="J192" s="96">
        <f aca="true" t="shared" si="26" ref="J192:L196">J193</f>
        <v>1825650</v>
      </c>
      <c r="K192" s="96">
        <f t="shared" si="26"/>
        <v>200010</v>
      </c>
      <c r="L192" s="96">
        <f t="shared" si="26"/>
        <v>1625640</v>
      </c>
      <c r="M192" s="131"/>
    </row>
    <row r="193" spans="1:13" ht="24">
      <c r="A193" s="91"/>
      <c r="B193" s="93" t="s">
        <v>47</v>
      </c>
      <c r="C193" s="98"/>
      <c r="D193" s="91" t="s">
        <v>84</v>
      </c>
      <c r="E193" s="91" t="s">
        <v>52</v>
      </c>
      <c r="F193" s="91" t="s">
        <v>51</v>
      </c>
      <c r="G193" s="91" t="s">
        <v>216</v>
      </c>
      <c r="H193" s="91" t="s">
        <v>834</v>
      </c>
      <c r="I193" s="91" t="s">
        <v>823</v>
      </c>
      <c r="J193" s="90">
        <f t="shared" si="26"/>
        <v>1825650</v>
      </c>
      <c r="K193" s="90">
        <f t="shared" si="26"/>
        <v>200010</v>
      </c>
      <c r="L193" s="90">
        <f t="shared" si="26"/>
        <v>1625640</v>
      </c>
      <c r="M193" s="131"/>
    </row>
    <row r="194" spans="1:13" ht="24">
      <c r="A194" s="91"/>
      <c r="B194" s="93" t="s">
        <v>826</v>
      </c>
      <c r="C194" s="98"/>
      <c r="D194" s="91" t="s">
        <v>84</v>
      </c>
      <c r="E194" s="91" t="s">
        <v>52</v>
      </c>
      <c r="F194" s="91" t="s">
        <v>51</v>
      </c>
      <c r="G194" s="91" t="s">
        <v>216</v>
      </c>
      <c r="H194" s="91" t="s">
        <v>21</v>
      </c>
      <c r="I194" s="91" t="s">
        <v>823</v>
      </c>
      <c r="J194" s="90">
        <f t="shared" si="26"/>
        <v>1825650</v>
      </c>
      <c r="K194" s="90">
        <f t="shared" si="26"/>
        <v>200010</v>
      </c>
      <c r="L194" s="90">
        <f t="shared" si="26"/>
        <v>1625640</v>
      </c>
      <c r="M194" s="131"/>
    </row>
    <row r="195" spans="1:13" ht="25.5" customHeight="1">
      <c r="A195" s="91"/>
      <c r="B195" s="93" t="s">
        <v>46</v>
      </c>
      <c r="C195" s="93"/>
      <c r="D195" s="91" t="s">
        <v>84</v>
      </c>
      <c r="E195" s="91" t="s">
        <v>52</v>
      </c>
      <c r="F195" s="91" t="s">
        <v>51</v>
      </c>
      <c r="G195" s="91" t="s">
        <v>216</v>
      </c>
      <c r="H195" s="91" t="s">
        <v>40</v>
      </c>
      <c r="I195" s="91" t="s">
        <v>823</v>
      </c>
      <c r="J195" s="90">
        <f>J196+J200</f>
        <v>1825650</v>
      </c>
      <c r="K195" s="90">
        <f>K196+K200</f>
        <v>200010</v>
      </c>
      <c r="L195" s="90">
        <f>L196+L200</f>
        <v>1625640</v>
      </c>
      <c r="M195" s="131"/>
    </row>
    <row r="196" spans="1:13" ht="12.75">
      <c r="A196" s="91"/>
      <c r="B196" s="93" t="s">
        <v>669</v>
      </c>
      <c r="C196" s="93"/>
      <c r="D196" s="91" t="s">
        <v>84</v>
      </c>
      <c r="E196" s="91" t="s">
        <v>52</v>
      </c>
      <c r="F196" s="91" t="s">
        <v>51</v>
      </c>
      <c r="G196" s="91" t="s">
        <v>216</v>
      </c>
      <c r="H196" s="91" t="s">
        <v>40</v>
      </c>
      <c r="I196" s="91" t="s">
        <v>834</v>
      </c>
      <c r="J196" s="90">
        <f t="shared" si="26"/>
        <v>1725650</v>
      </c>
      <c r="K196" s="90">
        <f t="shared" si="26"/>
        <v>200010</v>
      </c>
      <c r="L196" s="90">
        <f t="shared" si="26"/>
        <v>1525640</v>
      </c>
      <c r="M196" s="131"/>
    </row>
    <row r="197" spans="1:13" ht="12.75">
      <c r="A197" s="91"/>
      <c r="B197" s="93" t="s">
        <v>673</v>
      </c>
      <c r="C197" s="93"/>
      <c r="D197" s="91" t="s">
        <v>84</v>
      </c>
      <c r="E197" s="91" t="s">
        <v>52</v>
      </c>
      <c r="F197" s="91" t="s">
        <v>51</v>
      </c>
      <c r="G197" s="91" t="s">
        <v>216</v>
      </c>
      <c r="H197" s="91" t="s">
        <v>40</v>
      </c>
      <c r="I197" s="91" t="s">
        <v>45</v>
      </c>
      <c r="J197" s="90">
        <f>SUM(J198:J199)</f>
        <v>1725650</v>
      </c>
      <c r="K197" s="90">
        <f>SUM(K198:K199)</f>
        <v>200010</v>
      </c>
      <c r="L197" s="90">
        <f>SUM(L198:L199)</f>
        <v>1525640</v>
      </c>
      <c r="M197" s="131"/>
    </row>
    <row r="198" spans="1:13" ht="12.75">
      <c r="A198" s="91"/>
      <c r="B198" s="93" t="s">
        <v>806</v>
      </c>
      <c r="C198" s="93"/>
      <c r="D198" s="91" t="s">
        <v>84</v>
      </c>
      <c r="E198" s="91" t="s">
        <v>52</v>
      </c>
      <c r="F198" s="91" t="s">
        <v>51</v>
      </c>
      <c r="G198" s="91" t="s">
        <v>216</v>
      </c>
      <c r="H198" s="91" t="s">
        <v>40</v>
      </c>
      <c r="I198" s="91" t="s">
        <v>42</v>
      </c>
      <c r="J198" s="90">
        <v>1701150</v>
      </c>
      <c r="K198" s="127">
        <v>200010</v>
      </c>
      <c r="L198" s="127">
        <f>J198-K198</f>
        <v>1501140</v>
      </c>
      <c r="M198" s="131"/>
    </row>
    <row r="199" spans="1:13" ht="12.75">
      <c r="A199" s="91"/>
      <c r="B199" s="93" t="s">
        <v>434</v>
      </c>
      <c r="C199" s="93"/>
      <c r="D199" s="91" t="s">
        <v>84</v>
      </c>
      <c r="E199" s="91" t="s">
        <v>52</v>
      </c>
      <c r="F199" s="91" t="s">
        <v>51</v>
      </c>
      <c r="G199" s="91" t="s">
        <v>216</v>
      </c>
      <c r="H199" s="91" t="s">
        <v>40</v>
      </c>
      <c r="I199" s="91" t="s">
        <v>41</v>
      </c>
      <c r="J199" s="90">
        <v>24500</v>
      </c>
      <c r="K199" s="127">
        <v>0</v>
      </c>
      <c r="L199" s="127">
        <f>J199-K199</f>
        <v>24500</v>
      </c>
      <c r="M199" s="131"/>
    </row>
    <row r="200" spans="1:13" ht="12.75">
      <c r="A200" s="91"/>
      <c r="B200" s="93" t="s">
        <v>675</v>
      </c>
      <c r="C200" s="93"/>
      <c r="D200" s="91" t="s">
        <v>84</v>
      </c>
      <c r="E200" s="91" t="s">
        <v>52</v>
      </c>
      <c r="F200" s="91" t="s">
        <v>51</v>
      </c>
      <c r="G200" s="91" t="s">
        <v>216</v>
      </c>
      <c r="H200" s="91" t="s">
        <v>40</v>
      </c>
      <c r="I200" s="91" t="s">
        <v>29</v>
      </c>
      <c r="J200" s="90">
        <f>J201</f>
        <v>100000</v>
      </c>
      <c r="K200" s="90">
        <f>K201</f>
        <v>0</v>
      </c>
      <c r="L200" s="90">
        <f>L201</f>
        <v>100000</v>
      </c>
      <c r="M200" s="131"/>
    </row>
    <row r="201" spans="1:13" ht="12.75">
      <c r="A201" s="91"/>
      <c r="B201" s="93" t="s">
        <v>805</v>
      </c>
      <c r="C201" s="93"/>
      <c r="D201" s="91" t="s">
        <v>84</v>
      </c>
      <c r="E201" s="91" t="s">
        <v>52</v>
      </c>
      <c r="F201" s="91" t="s">
        <v>51</v>
      </c>
      <c r="G201" s="91" t="s">
        <v>216</v>
      </c>
      <c r="H201" s="91" t="s">
        <v>40</v>
      </c>
      <c r="I201" s="91" t="s">
        <v>39</v>
      </c>
      <c r="J201" s="90">
        <v>100000</v>
      </c>
      <c r="K201" s="127">
        <v>0</v>
      </c>
      <c r="L201" s="127">
        <f>J201-K201</f>
        <v>100000</v>
      </c>
      <c r="M201" s="131"/>
    </row>
    <row r="202" spans="1:13" ht="36">
      <c r="A202" s="91"/>
      <c r="B202" s="101" t="s">
        <v>219</v>
      </c>
      <c r="C202" s="101"/>
      <c r="D202" s="94" t="s">
        <v>84</v>
      </c>
      <c r="E202" s="94" t="s">
        <v>52</v>
      </c>
      <c r="F202" s="94" t="s">
        <v>51</v>
      </c>
      <c r="G202" s="94" t="s">
        <v>218</v>
      </c>
      <c r="H202" s="94" t="s">
        <v>823</v>
      </c>
      <c r="I202" s="94" t="s">
        <v>823</v>
      </c>
      <c r="J202" s="96">
        <f aca="true" t="shared" si="27" ref="J202:L205">J203</f>
        <v>1003900</v>
      </c>
      <c r="K202" s="112">
        <f t="shared" si="27"/>
        <v>0</v>
      </c>
      <c r="L202" s="112">
        <f>J202-K202</f>
        <v>1003900</v>
      </c>
      <c r="M202" s="131"/>
    </row>
    <row r="203" spans="1:13" ht="24">
      <c r="A203" s="91"/>
      <c r="B203" s="93" t="s">
        <v>47</v>
      </c>
      <c r="C203" s="93"/>
      <c r="D203" s="91" t="s">
        <v>84</v>
      </c>
      <c r="E203" s="91" t="s">
        <v>52</v>
      </c>
      <c r="F203" s="91" t="s">
        <v>51</v>
      </c>
      <c r="G203" s="91" t="s">
        <v>218</v>
      </c>
      <c r="H203" s="91" t="s">
        <v>834</v>
      </c>
      <c r="I203" s="91" t="s">
        <v>823</v>
      </c>
      <c r="J203" s="90">
        <f t="shared" si="27"/>
        <v>1003900</v>
      </c>
      <c r="K203" s="127">
        <f t="shared" si="27"/>
        <v>0</v>
      </c>
      <c r="L203" s="127">
        <f>J203-K203</f>
        <v>1003900</v>
      </c>
      <c r="M203" s="131"/>
    </row>
    <row r="204" spans="1:13" ht="24">
      <c r="A204" s="91"/>
      <c r="B204" s="93" t="s">
        <v>826</v>
      </c>
      <c r="C204" s="93"/>
      <c r="D204" s="91" t="s">
        <v>84</v>
      </c>
      <c r="E204" s="91" t="s">
        <v>52</v>
      </c>
      <c r="F204" s="91" t="s">
        <v>51</v>
      </c>
      <c r="G204" s="91" t="s">
        <v>218</v>
      </c>
      <c r="H204" s="91" t="s">
        <v>21</v>
      </c>
      <c r="I204" s="91" t="s">
        <v>823</v>
      </c>
      <c r="J204" s="90">
        <f t="shared" si="27"/>
        <v>1003900</v>
      </c>
      <c r="K204" s="127">
        <f t="shared" si="27"/>
        <v>0</v>
      </c>
      <c r="L204" s="127">
        <f>J204-K204</f>
        <v>1003900</v>
      </c>
      <c r="M204" s="131"/>
    </row>
    <row r="205" spans="1:13" ht="29.25" customHeight="1">
      <c r="A205" s="91"/>
      <c r="B205" s="93" t="s">
        <v>46</v>
      </c>
      <c r="C205" s="93"/>
      <c r="D205" s="91" t="s">
        <v>84</v>
      </c>
      <c r="E205" s="91" t="s">
        <v>52</v>
      </c>
      <c r="F205" s="91" t="s">
        <v>51</v>
      </c>
      <c r="G205" s="91" t="s">
        <v>218</v>
      </c>
      <c r="H205" s="91" t="s">
        <v>40</v>
      </c>
      <c r="I205" s="91" t="s">
        <v>823</v>
      </c>
      <c r="J205" s="90">
        <f>J206</f>
        <v>1003900</v>
      </c>
      <c r="K205" s="90">
        <f t="shared" si="27"/>
        <v>0</v>
      </c>
      <c r="L205" s="90">
        <f t="shared" si="27"/>
        <v>1003900</v>
      </c>
      <c r="M205" s="131"/>
    </row>
    <row r="206" spans="1:13" ht="12.75">
      <c r="A206" s="91"/>
      <c r="B206" s="93" t="s">
        <v>669</v>
      </c>
      <c r="C206" s="93"/>
      <c r="D206" s="91" t="s">
        <v>84</v>
      </c>
      <c r="E206" s="91" t="s">
        <v>52</v>
      </c>
      <c r="F206" s="91" t="s">
        <v>51</v>
      </c>
      <c r="G206" s="91" t="s">
        <v>218</v>
      </c>
      <c r="H206" s="91" t="s">
        <v>40</v>
      </c>
      <c r="I206" s="91" t="s">
        <v>834</v>
      </c>
      <c r="J206" s="90">
        <f>J207</f>
        <v>1003900</v>
      </c>
      <c r="K206" s="127">
        <f>K207</f>
        <v>0</v>
      </c>
      <c r="L206" s="127">
        <f>J206-K206</f>
        <v>1003900</v>
      </c>
      <c r="M206" s="131"/>
    </row>
    <row r="207" spans="1:13" ht="12.75">
      <c r="A207" s="91"/>
      <c r="B207" s="93" t="s">
        <v>673</v>
      </c>
      <c r="C207" s="93"/>
      <c r="D207" s="91" t="s">
        <v>84</v>
      </c>
      <c r="E207" s="91" t="s">
        <v>52</v>
      </c>
      <c r="F207" s="91" t="s">
        <v>51</v>
      </c>
      <c r="G207" s="91" t="s">
        <v>218</v>
      </c>
      <c r="H207" s="91" t="s">
        <v>40</v>
      </c>
      <c r="I207" s="91" t="s">
        <v>45</v>
      </c>
      <c r="J207" s="90">
        <f>SUM(J208:J209)</f>
        <v>1003900</v>
      </c>
      <c r="K207" s="90">
        <f>SUM(K208:K209)</f>
        <v>0</v>
      </c>
      <c r="L207" s="90">
        <f>SUM(L208:L209)</f>
        <v>1003900</v>
      </c>
      <c r="M207" s="131"/>
    </row>
    <row r="208" spans="1:13" ht="12.75">
      <c r="A208" s="91"/>
      <c r="B208" s="93" t="s">
        <v>806</v>
      </c>
      <c r="C208" s="93"/>
      <c r="D208" s="91" t="s">
        <v>84</v>
      </c>
      <c r="E208" s="91" t="s">
        <v>52</v>
      </c>
      <c r="F208" s="91" t="s">
        <v>51</v>
      </c>
      <c r="G208" s="91" t="s">
        <v>218</v>
      </c>
      <c r="H208" s="91" t="s">
        <v>40</v>
      </c>
      <c r="I208" s="91" t="s">
        <v>42</v>
      </c>
      <c r="J208" s="90">
        <v>903900</v>
      </c>
      <c r="K208" s="127">
        <v>0</v>
      </c>
      <c r="L208" s="127">
        <f>J208-K208</f>
        <v>903900</v>
      </c>
      <c r="M208" s="131"/>
    </row>
    <row r="209" spans="1:13" ht="12.75">
      <c r="A209" s="91"/>
      <c r="B209" s="93" t="s">
        <v>434</v>
      </c>
      <c r="C209" s="93"/>
      <c r="D209" s="91" t="s">
        <v>84</v>
      </c>
      <c r="E209" s="91" t="s">
        <v>52</v>
      </c>
      <c r="F209" s="91" t="s">
        <v>51</v>
      </c>
      <c r="G209" s="91" t="s">
        <v>218</v>
      </c>
      <c r="H209" s="91" t="s">
        <v>40</v>
      </c>
      <c r="I209" s="91" t="s">
        <v>41</v>
      </c>
      <c r="J209" s="90">
        <v>100000</v>
      </c>
      <c r="K209" s="127">
        <v>0</v>
      </c>
      <c r="L209" s="127">
        <f>J209-K209</f>
        <v>100000</v>
      </c>
      <c r="M209" s="131"/>
    </row>
    <row r="210" spans="1:13" ht="12.75">
      <c r="A210" s="91"/>
      <c r="B210" s="137" t="s">
        <v>437</v>
      </c>
      <c r="C210" s="93"/>
      <c r="D210" s="94" t="s">
        <v>84</v>
      </c>
      <c r="E210" s="94" t="s">
        <v>52</v>
      </c>
      <c r="F210" s="94" t="s">
        <v>220</v>
      </c>
      <c r="G210" s="140" t="s">
        <v>838</v>
      </c>
      <c r="H210" s="94" t="s">
        <v>823</v>
      </c>
      <c r="I210" s="94" t="s">
        <v>823</v>
      </c>
      <c r="J210" s="96">
        <f aca="true" t="shared" si="28" ref="J210:L218">J211</f>
        <v>10000</v>
      </c>
      <c r="K210" s="96">
        <f t="shared" si="28"/>
        <v>0</v>
      </c>
      <c r="L210" s="96">
        <f t="shared" si="28"/>
        <v>10000</v>
      </c>
      <c r="M210" s="131"/>
    </row>
    <row r="211" spans="1:13" ht="24">
      <c r="A211" s="91"/>
      <c r="B211" s="137" t="s">
        <v>291</v>
      </c>
      <c r="C211" s="93"/>
      <c r="D211" s="94" t="s">
        <v>84</v>
      </c>
      <c r="E211" s="94" t="s">
        <v>52</v>
      </c>
      <c r="F211" s="94" t="s">
        <v>220</v>
      </c>
      <c r="G211" s="140" t="s">
        <v>176</v>
      </c>
      <c r="H211" s="94" t="s">
        <v>823</v>
      </c>
      <c r="I211" s="94" t="s">
        <v>823</v>
      </c>
      <c r="J211" s="96">
        <f t="shared" si="28"/>
        <v>10000</v>
      </c>
      <c r="K211" s="96">
        <f t="shared" si="28"/>
        <v>0</v>
      </c>
      <c r="L211" s="96">
        <f t="shared" si="28"/>
        <v>10000</v>
      </c>
      <c r="M211" s="131"/>
    </row>
    <row r="212" spans="1:13" ht="12.75">
      <c r="A212" s="91"/>
      <c r="B212" s="137" t="s">
        <v>30</v>
      </c>
      <c r="C212" s="98"/>
      <c r="D212" s="94" t="s">
        <v>84</v>
      </c>
      <c r="E212" s="94" t="s">
        <v>52</v>
      </c>
      <c r="F212" s="94" t="s">
        <v>220</v>
      </c>
      <c r="G212" s="140" t="s">
        <v>183</v>
      </c>
      <c r="H212" s="94" t="s">
        <v>823</v>
      </c>
      <c r="I212" s="94" t="s">
        <v>823</v>
      </c>
      <c r="J212" s="96">
        <f t="shared" si="28"/>
        <v>10000</v>
      </c>
      <c r="K212" s="96">
        <f t="shared" si="28"/>
        <v>0</v>
      </c>
      <c r="L212" s="96">
        <f t="shared" si="28"/>
        <v>10000</v>
      </c>
      <c r="M212" s="131"/>
    </row>
    <row r="213" spans="1:13" ht="27.75" customHeight="1">
      <c r="A213" s="91"/>
      <c r="B213" s="137" t="s">
        <v>289</v>
      </c>
      <c r="C213" s="98"/>
      <c r="D213" s="94" t="s">
        <v>84</v>
      </c>
      <c r="E213" s="94" t="s">
        <v>52</v>
      </c>
      <c r="F213" s="94" t="s">
        <v>220</v>
      </c>
      <c r="G213" s="140" t="s">
        <v>221</v>
      </c>
      <c r="H213" s="94" t="s">
        <v>823</v>
      </c>
      <c r="I213" s="94" t="s">
        <v>823</v>
      </c>
      <c r="J213" s="96">
        <f t="shared" si="28"/>
        <v>10000</v>
      </c>
      <c r="K213" s="96">
        <f t="shared" si="28"/>
        <v>0</v>
      </c>
      <c r="L213" s="96">
        <f t="shared" si="28"/>
        <v>10000</v>
      </c>
      <c r="M213" s="131"/>
    </row>
    <row r="214" spans="1:13" ht="24">
      <c r="A214" s="91"/>
      <c r="B214" s="93" t="s">
        <v>47</v>
      </c>
      <c r="C214" s="93"/>
      <c r="D214" s="91" t="s">
        <v>84</v>
      </c>
      <c r="E214" s="91" t="s">
        <v>52</v>
      </c>
      <c r="F214" s="91" t="s">
        <v>220</v>
      </c>
      <c r="G214" s="139" t="s">
        <v>221</v>
      </c>
      <c r="H214" s="91" t="s">
        <v>834</v>
      </c>
      <c r="I214" s="91" t="s">
        <v>823</v>
      </c>
      <c r="J214" s="90">
        <f t="shared" si="28"/>
        <v>10000</v>
      </c>
      <c r="K214" s="90">
        <f t="shared" si="28"/>
        <v>0</v>
      </c>
      <c r="L214" s="90">
        <f t="shared" si="28"/>
        <v>10000</v>
      </c>
      <c r="M214" s="131"/>
    </row>
    <row r="215" spans="1:13" ht="24">
      <c r="A215" s="91"/>
      <c r="B215" s="93" t="s">
        <v>826</v>
      </c>
      <c r="C215" s="93"/>
      <c r="D215" s="91" t="s">
        <v>84</v>
      </c>
      <c r="E215" s="91" t="s">
        <v>52</v>
      </c>
      <c r="F215" s="91" t="s">
        <v>220</v>
      </c>
      <c r="G215" s="139" t="s">
        <v>221</v>
      </c>
      <c r="H215" s="91" t="s">
        <v>21</v>
      </c>
      <c r="I215" s="91" t="s">
        <v>823</v>
      </c>
      <c r="J215" s="90">
        <f t="shared" si="28"/>
        <v>10000</v>
      </c>
      <c r="K215" s="90">
        <f t="shared" si="28"/>
        <v>0</v>
      </c>
      <c r="L215" s="90">
        <f t="shared" si="28"/>
        <v>10000</v>
      </c>
      <c r="M215" s="131"/>
    </row>
    <row r="216" spans="1:13" ht="26.25" customHeight="1">
      <c r="A216" s="91"/>
      <c r="B216" s="93" t="s">
        <v>46</v>
      </c>
      <c r="C216" s="93"/>
      <c r="D216" s="91" t="s">
        <v>84</v>
      </c>
      <c r="E216" s="91" t="s">
        <v>52</v>
      </c>
      <c r="F216" s="91" t="s">
        <v>220</v>
      </c>
      <c r="G216" s="139" t="s">
        <v>221</v>
      </c>
      <c r="H216" s="91" t="s">
        <v>40</v>
      </c>
      <c r="I216" s="91" t="s">
        <v>823</v>
      </c>
      <c r="J216" s="90">
        <f t="shared" si="28"/>
        <v>10000</v>
      </c>
      <c r="K216" s="90">
        <f t="shared" si="28"/>
        <v>0</v>
      </c>
      <c r="L216" s="90">
        <f t="shared" si="28"/>
        <v>10000</v>
      </c>
      <c r="M216" s="131"/>
    </row>
    <row r="217" spans="1:13" ht="12.75">
      <c r="A217" s="91"/>
      <c r="B217" s="93" t="s">
        <v>669</v>
      </c>
      <c r="C217" s="93"/>
      <c r="D217" s="91" t="s">
        <v>84</v>
      </c>
      <c r="E217" s="91" t="s">
        <v>52</v>
      </c>
      <c r="F217" s="91" t="s">
        <v>220</v>
      </c>
      <c r="G217" s="139" t="s">
        <v>221</v>
      </c>
      <c r="H217" s="91" t="s">
        <v>40</v>
      </c>
      <c r="I217" s="91" t="s">
        <v>834</v>
      </c>
      <c r="J217" s="90">
        <f t="shared" si="28"/>
        <v>10000</v>
      </c>
      <c r="K217" s="90">
        <f t="shared" si="28"/>
        <v>0</v>
      </c>
      <c r="L217" s="90">
        <f t="shared" si="28"/>
        <v>10000</v>
      </c>
      <c r="M217" s="131"/>
    </row>
    <row r="218" spans="1:13" ht="12.75">
      <c r="A218" s="91"/>
      <c r="B218" s="93" t="s">
        <v>673</v>
      </c>
      <c r="C218" s="93"/>
      <c r="D218" s="91" t="s">
        <v>84</v>
      </c>
      <c r="E218" s="91" t="s">
        <v>52</v>
      </c>
      <c r="F218" s="91" t="s">
        <v>220</v>
      </c>
      <c r="G218" s="139" t="s">
        <v>221</v>
      </c>
      <c r="H218" s="91" t="s">
        <v>40</v>
      </c>
      <c r="I218" s="91" t="s">
        <v>45</v>
      </c>
      <c r="J218" s="90">
        <f t="shared" si="28"/>
        <v>10000</v>
      </c>
      <c r="K218" s="90">
        <f t="shared" si="28"/>
        <v>0</v>
      </c>
      <c r="L218" s="90">
        <f t="shared" si="28"/>
        <v>10000</v>
      </c>
      <c r="M218" s="131"/>
    </row>
    <row r="219" spans="1:13" ht="12.75">
      <c r="A219" s="91"/>
      <c r="B219" s="93" t="s">
        <v>434</v>
      </c>
      <c r="C219" s="93"/>
      <c r="D219" s="91" t="s">
        <v>84</v>
      </c>
      <c r="E219" s="91" t="s">
        <v>52</v>
      </c>
      <c r="F219" s="91" t="s">
        <v>220</v>
      </c>
      <c r="G219" s="139" t="s">
        <v>221</v>
      </c>
      <c r="H219" s="91" t="s">
        <v>40</v>
      </c>
      <c r="I219" s="91" t="s">
        <v>41</v>
      </c>
      <c r="J219" s="90">
        <v>10000</v>
      </c>
      <c r="K219" s="127">
        <v>0</v>
      </c>
      <c r="L219" s="127">
        <f>J219-K219</f>
        <v>10000</v>
      </c>
      <c r="M219" s="131"/>
    </row>
    <row r="220" spans="1:13" ht="12.75">
      <c r="A220" s="91"/>
      <c r="B220" s="98" t="s">
        <v>538</v>
      </c>
      <c r="C220" s="98"/>
      <c r="D220" s="94" t="s">
        <v>84</v>
      </c>
      <c r="E220" s="94" t="s">
        <v>38</v>
      </c>
      <c r="F220" s="94" t="s">
        <v>15</v>
      </c>
      <c r="G220" s="99" t="s">
        <v>838</v>
      </c>
      <c r="H220" s="94" t="s">
        <v>823</v>
      </c>
      <c r="I220" s="94" t="s">
        <v>823</v>
      </c>
      <c r="J220" s="96">
        <f>J221+J230+J260</f>
        <v>9966103</v>
      </c>
      <c r="K220" s="96">
        <f>K221+K230+K260</f>
        <v>282099.24</v>
      </c>
      <c r="L220" s="96">
        <f>L221+L230+L260</f>
        <v>9684003.76</v>
      </c>
      <c r="M220" s="131"/>
    </row>
    <row r="221" spans="1:13" ht="12.75">
      <c r="A221" s="91"/>
      <c r="B221" s="98" t="s">
        <v>438</v>
      </c>
      <c r="C221" s="98"/>
      <c r="D221" s="94" t="s">
        <v>84</v>
      </c>
      <c r="E221" s="94" t="s">
        <v>38</v>
      </c>
      <c r="F221" s="94" t="s">
        <v>831</v>
      </c>
      <c r="G221" s="99" t="s">
        <v>838</v>
      </c>
      <c r="H221" s="94" t="s">
        <v>823</v>
      </c>
      <c r="I221" s="94" t="s">
        <v>823</v>
      </c>
      <c r="J221" s="96">
        <f aca="true" t="shared" si="29" ref="J221:K223">J222</f>
        <v>900000</v>
      </c>
      <c r="K221" s="112">
        <f t="shared" si="29"/>
        <v>0</v>
      </c>
      <c r="L221" s="112">
        <f>J221-K221</f>
        <v>900000</v>
      </c>
      <c r="M221" s="131"/>
    </row>
    <row r="222" spans="1:13" ht="24">
      <c r="A222" s="91"/>
      <c r="B222" s="98" t="s">
        <v>291</v>
      </c>
      <c r="C222" s="98"/>
      <c r="D222" s="94" t="s">
        <v>84</v>
      </c>
      <c r="E222" s="94" t="s">
        <v>38</v>
      </c>
      <c r="F222" s="94" t="s">
        <v>831</v>
      </c>
      <c r="G222" s="94" t="s">
        <v>176</v>
      </c>
      <c r="H222" s="94" t="s">
        <v>823</v>
      </c>
      <c r="I222" s="94" t="s">
        <v>823</v>
      </c>
      <c r="J222" s="96">
        <f t="shared" si="29"/>
        <v>900000</v>
      </c>
      <c r="K222" s="96">
        <f t="shared" si="29"/>
        <v>0</v>
      </c>
      <c r="L222" s="96">
        <f>L223</f>
        <v>900000</v>
      </c>
      <c r="M222" s="131"/>
    </row>
    <row r="223" spans="1:13" ht="24">
      <c r="A223" s="91"/>
      <c r="B223" s="98" t="s">
        <v>837</v>
      </c>
      <c r="C223" s="98"/>
      <c r="D223" s="94" t="s">
        <v>84</v>
      </c>
      <c r="E223" s="94" t="s">
        <v>38</v>
      </c>
      <c r="F223" s="94" t="s">
        <v>831</v>
      </c>
      <c r="G223" s="94" t="s">
        <v>183</v>
      </c>
      <c r="H223" s="94" t="s">
        <v>823</v>
      </c>
      <c r="I223" s="94" t="s">
        <v>823</v>
      </c>
      <c r="J223" s="96">
        <f t="shared" si="29"/>
        <v>900000</v>
      </c>
      <c r="K223" s="96">
        <f t="shared" si="29"/>
        <v>0</v>
      </c>
      <c r="L223" s="112">
        <f aca="true" t="shared" si="30" ref="L223:L229">J223-K223</f>
        <v>900000</v>
      </c>
      <c r="M223" s="131"/>
    </row>
    <row r="224" spans="1:13" ht="24">
      <c r="A224" s="91"/>
      <c r="B224" s="119" t="s">
        <v>533</v>
      </c>
      <c r="C224" s="98"/>
      <c r="D224" s="94" t="s">
        <v>84</v>
      </c>
      <c r="E224" s="94" t="s">
        <v>38</v>
      </c>
      <c r="F224" s="94" t="s">
        <v>831</v>
      </c>
      <c r="G224" s="94" t="s">
        <v>290</v>
      </c>
      <c r="H224" s="94" t="s">
        <v>823</v>
      </c>
      <c r="I224" s="94" t="s">
        <v>823</v>
      </c>
      <c r="J224" s="96">
        <f aca="true" t="shared" si="31" ref="J224:K228">J225</f>
        <v>900000</v>
      </c>
      <c r="K224" s="112">
        <f t="shared" si="31"/>
        <v>0</v>
      </c>
      <c r="L224" s="112">
        <f t="shared" si="30"/>
        <v>900000</v>
      </c>
      <c r="M224" s="131"/>
    </row>
    <row r="225" spans="1:13" ht="12.75">
      <c r="A225" s="91"/>
      <c r="B225" s="143" t="s">
        <v>69</v>
      </c>
      <c r="C225" s="98"/>
      <c r="D225" s="91" t="s">
        <v>84</v>
      </c>
      <c r="E225" s="91" t="s">
        <v>38</v>
      </c>
      <c r="F225" s="91" t="s">
        <v>831</v>
      </c>
      <c r="G225" s="91" t="s">
        <v>290</v>
      </c>
      <c r="H225" s="91" t="s">
        <v>68</v>
      </c>
      <c r="I225" s="91" t="s">
        <v>823</v>
      </c>
      <c r="J225" s="90">
        <f t="shared" si="31"/>
        <v>900000</v>
      </c>
      <c r="K225" s="127">
        <f t="shared" si="31"/>
        <v>0</v>
      </c>
      <c r="L225" s="127">
        <f t="shared" si="30"/>
        <v>900000</v>
      </c>
      <c r="M225" s="131"/>
    </row>
    <row r="226" spans="1:13" ht="12.75">
      <c r="A226" s="91"/>
      <c r="B226" s="143" t="s">
        <v>67</v>
      </c>
      <c r="C226" s="98"/>
      <c r="D226" s="91" t="s">
        <v>84</v>
      </c>
      <c r="E226" s="91" t="s">
        <v>38</v>
      </c>
      <c r="F226" s="91" t="s">
        <v>831</v>
      </c>
      <c r="G226" s="91" t="s">
        <v>290</v>
      </c>
      <c r="H226" s="91" t="s">
        <v>66</v>
      </c>
      <c r="I226" s="91" t="s">
        <v>823</v>
      </c>
      <c r="J226" s="90">
        <f t="shared" si="31"/>
        <v>900000</v>
      </c>
      <c r="K226" s="127">
        <f t="shared" si="31"/>
        <v>0</v>
      </c>
      <c r="L226" s="127">
        <f t="shared" si="30"/>
        <v>900000</v>
      </c>
      <c r="M226" s="131"/>
    </row>
    <row r="227" spans="1:13" ht="12.75">
      <c r="A227" s="91"/>
      <c r="B227" s="93" t="s">
        <v>65</v>
      </c>
      <c r="C227" s="98"/>
      <c r="D227" s="91" t="s">
        <v>84</v>
      </c>
      <c r="E227" s="91" t="s">
        <v>38</v>
      </c>
      <c r="F227" s="91" t="s">
        <v>831</v>
      </c>
      <c r="G227" s="91" t="s">
        <v>290</v>
      </c>
      <c r="H227" s="91" t="s">
        <v>202</v>
      </c>
      <c r="I227" s="91" t="s">
        <v>823</v>
      </c>
      <c r="J227" s="90">
        <f t="shared" si="31"/>
        <v>900000</v>
      </c>
      <c r="K227" s="127">
        <f t="shared" si="31"/>
        <v>0</v>
      </c>
      <c r="L227" s="127">
        <f t="shared" si="30"/>
        <v>900000</v>
      </c>
      <c r="M227" s="131"/>
    </row>
    <row r="228" spans="1:13" ht="12.75">
      <c r="A228" s="91"/>
      <c r="B228" s="93" t="s">
        <v>669</v>
      </c>
      <c r="C228" s="98"/>
      <c r="D228" s="91" t="s">
        <v>84</v>
      </c>
      <c r="E228" s="91" t="s">
        <v>38</v>
      </c>
      <c r="F228" s="91" t="s">
        <v>831</v>
      </c>
      <c r="G228" s="91" t="s">
        <v>290</v>
      </c>
      <c r="H228" s="91" t="s">
        <v>202</v>
      </c>
      <c r="I228" s="91" t="s">
        <v>834</v>
      </c>
      <c r="J228" s="90">
        <f t="shared" si="31"/>
        <v>900000</v>
      </c>
      <c r="K228" s="127">
        <f t="shared" si="31"/>
        <v>0</v>
      </c>
      <c r="L228" s="127">
        <f t="shared" si="30"/>
        <v>900000</v>
      </c>
      <c r="M228" s="131"/>
    </row>
    <row r="229" spans="1:13" ht="12.75">
      <c r="A229" s="91"/>
      <c r="B229" s="93" t="s">
        <v>435</v>
      </c>
      <c r="C229" s="98"/>
      <c r="D229" s="91" t="s">
        <v>84</v>
      </c>
      <c r="E229" s="91" t="s">
        <v>38</v>
      </c>
      <c r="F229" s="91" t="s">
        <v>831</v>
      </c>
      <c r="G229" s="91" t="s">
        <v>290</v>
      </c>
      <c r="H229" s="91" t="s">
        <v>202</v>
      </c>
      <c r="I229" s="91" t="s">
        <v>64</v>
      </c>
      <c r="J229" s="90">
        <v>900000</v>
      </c>
      <c r="K229" s="127">
        <v>0</v>
      </c>
      <c r="L229" s="127">
        <f t="shared" si="30"/>
        <v>900000</v>
      </c>
      <c r="M229" s="131"/>
    </row>
    <row r="230" spans="1:13" ht="12.75">
      <c r="A230" s="91"/>
      <c r="B230" s="98" t="s">
        <v>439</v>
      </c>
      <c r="C230" s="98"/>
      <c r="D230" s="94" t="s">
        <v>84</v>
      </c>
      <c r="E230" s="94" t="s">
        <v>38</v>
      </c>
      <c r="F230" s="94" t="s">
        <v>2</v>
      </c>
      <c r="G230" s="99" t="s">
        <v>838</v>
      </c>
      <c r="H230" s="94" t="s">
        <v>823</v>
      </c>
      <c r="I230" s="94" t="s">
        <v>823</v>
      </c>
      <c r="J230" s="96">
        <f>J231+J251</f>
        <v>5215353</v>
      </c>
      <c r="K230" s="96">
        <f>K231+K251</f>
        <v>41500</v>
      </c>
      <c r="L230" s="96">
        <f>L231+L251</f>
        <v>5173853</v>
      </c>
      <c r="M230" s="131"/>
    </row>
    <row r="231" spans="1:13" ht="63" customHeight="1">
      <c r="A231" s="91"/>
      <c r="B231" s="97" t="s">
        <v>297</v>
      </c>
      <c r="C231" s="98"/>
      <c r="D231" s="94" t="s">
        <v>84</v>
      </c>
      <c r="E231" s="94" t="s">
        <v>38</v>
      </c>
      <c r="F231" s="94" t="s">
        <v>2</v>
      </c>
      <c r="G231" s="94" t="s">
        <v>298</v>
      </c>
      <c r="H231" s="94" t="s">
        <v>823</v>
      </c>
      <c r="I231" s="94" t="s">
        <v>823</v>
      </c>
      <c r="J231" s="96">
        <f>J232+J242</f>
        <v>5049353</v>
      </c>
      <c r="K231" s="96">
        <f>K232+K242</f>
        <v>0</v>
      </c>
      <c r="L231" s="96">
        <f>L232+L242</f>
        <v>5049353</v>
      </c>
      <c r="M231" s="131"/>
    </row>
    <row r="232" spans="1:13" ht="87" customHeight="1">
      <c r="A232" s="91"/>
      <c r="B232" s="97" t="s">
        <v>295</v>
      </c>
      <c r="C232" s="97"/>
      <c r="D232" s="94" t="s">
        <v>84</v>
      </c>
      <c r="E232" s="94" t="s">
        <v>38</v>
      </c>
      <c r="F232" s="94" t="s">
        <v>2</v>
      </c>
      <c r="G232" s="94" t="s">
        <v>296</v>
      </c>
      <c r="H232" s="94" t="s">
        <v>823</v>
      </c>
      <c r="I232" s="94" t="s">
        <v>823</v>
      </c>
      <c r="J232" s="96">
        <f aca="true" t="shared" si="32" ref="J232:L233">J233</f>
        <v>1507400</v>
      </c>
      <c r="K232" s="96">
        <f t="shared" si="32"/>
        <v>0</v>
      </c>
      <c r="L232" s="96">
        <f t="shared" si="32"/>
        <v>1507400</v>
      </c>
      <c r="M232" s="131"/>
    </row>
    <row r="233" spans="1:13" ht="12.75">
      <c r="A233" s="91"/>
      <c r="B233" s="98" t="s">
        <v>30</v>
      </c>
      <c r="C233" s="98"/>
      <c r="D233" s="94" t="s">
        <v>84</v>
      </c>
      <c r="E233" s="94" t="s">
        <v>38</v>
      </c>
      <c r="F233" s="94" t="s">
        <v>2</v>
      </c>
      <c r="G233" s="94" t="s">
        <v>294</v>
      </c>
      <c r="H233" s="94" t="s">
        <v>823</v>
      </c>
      <c r="I233" s="94" t="s">
        <v>823</v>
      </c>
      <c r="J233" s="96">
        <f t="shared" si="32"/>
        <v>1507400</v>
      </c>
      <c r="K233" s="96">
        <f t="shared" si="32"/>
        <v>0</v>
      </c>
      <c r="L233" s="96">
        <f t="shared" si="32"/>
        <v>1507400</v>
      </c>
      <c r="M233" s="131"/>
    </row>
    <row r="234" spans="1:13" ht="15" customHeight="1">
      <c r="A234" s="91"/>
      <c r="B234" s="137" t="s">
        <v>293</v>
      </c>
      <c r="C234" s="98"/>
      <c r="D234" s="94" t="s">
        <v>84</v>
      </c>
      <c r="E234" s="94" t="s">
        <v>38</v>
      </c>
      <c r="F234" s="94" t="s">
        <v>2</v>
      </c>
      <c r="G234" s="94" t="s">
        <v>292</v>
      </c>
      <c r="H234" s="94" t="s">
        <v>823</v>
      </c>
      <c r="I234" s="94" t="s">
        <v>823</v>
      </c>
      <c r="J234" s="96">
        <f aca="true" t="shared" si="33" ref="J234:L238">J235</f>
        <v>1507400</v>
      </c>
      <c r="K234" s="96">
        <f t="shared" si="33"/>
        <v>0</v>
      </c>
      <c r="L234" s="96">
        <f t="shared" si="33"/>
        <v>1507400</v>
      </c>
      <c r="M234" s="131"/>
    </row>
    <row r="235" spans="1:13" ht="26.25" customHeight="1">
      <c r="A235" s="91"/>
      <c r="B235" s="122" t="s">
        <v>47</v>
      </c>
      <c r="C235" s="98"/>
      <c r="D235" s="91" t="s">
        <v>84</v>
      </c>
      <c r="E235" s="91" t="s">
        <v>38</v>
      </c>
      <c r="F235" s="91" t="s">
        <v>2</v>
      </c>
      <c r="G235" s="91" t="s">
        <v>292</v>
      </c>
      <c r="H235" s="91" t="s">
        <v>834</v>
      </c>
      <c r="I235" s="91" t="s">
        <v>823</v>
      </c>
      <c r="J235" s="90">
        <f t="shared" si="33"/>
        <v>1507400</v>
      </c>
      <c r="K235" s="90">
        <f t="shared" si="33"/>
        <v>0</v>
      </c>
      <c r="L235" s="90">
        <f t="shared" si="33"/>
        <v>1507400</v>
      </c>
      <c r="M235" s="131"/>
    </row>
    <row r="236" spans="1:13" ht="27.75" customHeight="1">
      <c r="A236" s="91"/>
      <c r="B236" s="122" t="s">
        <v>826</v>
      </c>
      <c r="C236" s="98"/>
      <c r="D236" s="91" t="s">
        <v>84</v>
      </c>
      <c r="E236" s="91" t="s">
        <v>38</v>
      </c>
      <c r="F236" s="91" t="s">
        <v>2</v>
      </c>
      <c r="G236" s="91" t="s">
        <v>292</v>
      </c>
      <c r="H236" s="91" t="s">
        <v>21</v>
      </c>
      <c r="I236" s="91" t="s">
        <v>823</v>
      </c>
      <c r="J236" s="90">
        <f t="shared" si="33"/>
        <v>1507400</v>
      </c>
      <c r="K236" s="90">
        <f t="shared" si="33"/>
        <v>0</v>
      </c>
      <c r="L236" s="90">
        <f t="shared" si="33"/>
        <v>1507400</v>
      </c>
      <c r="M236" s="131"/>
    </row>
    <row r="237" spans="1:13" ht="26.25" customHeight="1">
      <c r="A237" s="91"/>
      <c r="B237" s="93" t="s">
        <v>46</v>
      </c>
      <c r="C237" s="98"/>
      <c r="D237" s="91" t="s">
        <v>84</v>
      </c>
      <c r="E237" s="91" t="s">
        <v>38</v>
      </c>
      <c r="F237" s="91" t="s">
        <v>2</v>
      </c>
      <c r="G237" s="91" t="s">
        <v>292</v>
      </c>
      <c r="H237" s="91" t="s">
        <v>40</v>
      </c>
      <c r="I237" s="91" t="s">
        <v>823</v>
      </c>
      <c r="J237" s="90">
        <f t="shared" si="33"/>
        <v>1507400</v>
      </c>
      <c r="K237" s="90">
        <f t="shared" si="33"/>
        <v>0</v>
      </c>
      <c r="L237" s="90">
        <f t="shared" si="33"/>
        <v>1507400</v>
      </c>
      <c r="M237" s="131"/>
    </row>
    <row r="238" spans="1:13" ht="15.75" customHeight="1">
      <c r="A238" s="91"/>
      <c r="B238" s="93" t="s">
        <v>669</v>
      </c>
      <c r="C238" s="98"/>
      <c r="D238" s="91" t="s">
        <v>84</v>
      </c>
      <c r="E238" s="91" t="s">
        <v>38</v>
      </c>
      <c r="F238" s="91" t="s">
        <v>2</v>
      </c>
      <c r="G238" s="91" t="s">
        <v>292</v>
      </c>
      <c r="H238" s="91" t="s">
        <v>40</v>
      </c>
      <c r="I238" s="91" t="s">
        <v>834</v>
      </c>
      <c r="J238" s="90">
        <f t="shared" si="33"/>
        <v>1507400</v>
      </c>
      <c r="K238" s="90">
        <f t="shared" si="33"/>
        <v>0</v>
      </c>
      <c r="L238" s="90">
        <f t="shared" si="33"/>
        <v>1507400</v>
      </c>
      <c r="M238" s="131"/>
    </row>
    <row r="239" spans="1:13" ht="15.75" customHeight="1">
      <c r="A239" s="91"/>
      <c r="B239" s="93" t="s">
        <v>673</v>
      </c>
      <c r="C239" s="98"/>
      <c r="D239" s="91" t="s">
        <v>84</v>
      </c>
      <c r="E239" s="91" t="s">
        <v>38</v>
      </c>
      <c r="F239" s="91" t="s">
        <v>2</v>
      </c>
      <c r="G239" s="91" t="s">
        <v>292</v>
      </c>
      <c r="H239" s="91" t="s">
        <v>40</v>
      </c>
      <c r="I239" s="91" t="s">
        <v>45</v>
      </c>
      <c r="J239" s="90">
        <f>SUM(J240:J241)</f>
        <v>1507400</v>
      </c>
      <c r="K239" s="90">
        <f>SUM(K240:K241)</f>
        <v>0</v>
      </c>
      <c r="L239" s="90">
        <f>SUM(L240:L241)</f>
        <v>1507400</v>
      </c>
      <c r="M239" s="131"/>
    </row>
    <row r="240" spans="1:13" ht="15.75" customHeight="1">
      <c r="A240" s="91"/>
      <c r="B240" s="93" t="s">
        <v>806</v>
      </c>
      <c r="C240" s="98"/>
      <c r="D240" s="91" t="s">
        <v>84</v>
      </c>
      <c r="E240" s="91" t="s">
        <v>38</v>
      </c>
      <c r="F240" s="91" t="s">
        <v>2</v>
      </c>
      <c r="G240" s="91" t="s">
        <v>292</v>
      </c>
      <c r="H240" s="91" t="s">
        <v>40</v>
      </c>
      <c r="I240" s="133" t="s">
        <v>42</v>
      </c>
      <c r="J240" s="90">
        <v>1007400</v>
      </c>
      <c r="K240" s="90">
        <v>0</v>
      </c>
      <c r="L240" s="90">
        <v>1007400</v>
      </c>
      <c r="M240" s="131"/>
    </row>
    <row r="241" spans="1:13" ht="15" customHeight="1">
      <c r="A241" s="91"/>
      <c r="B241" s="132" t="s">
        <v>434</v>
      </c>
      <c r="C241" s="98"/>
      <c r="D241" s="91" t="s">
        <v>84</v>
      </c>
      <c r="E241" s="91" t="s">
        <v>38</v>
      </c>
      <c r="F241" s="91" t="s">
        <v>2</v>
      </c>
      <c r="G241" s="91" t="s">
        <v>292</v>
      </c>
      <c r="H241" s="91" t="s">
        <v>40</v>
      </c>
      <c r="I241" s="133" t="s">
        <v>41</v>
      </c>
      <c r="J241" s="90">
        <v>500000</v>
      </c>
      <c r="K241" s="127">
        <v>0</v>
      </c>
      <c r="L241" s="127">
        <f>J241-K241</f>
        <v>500000</v>
      </c>
      <c r="M241" s="131"/>
    </row>
    <row r="242" spans="1:13" ht="86.25" customHeight="1">
      <c r="A242" s="91"/>
      <c r="B242" s="144" t="s">
        <v>300</v>
      </c>
      <c r="C242" s="98"/>
      <c r="D242" s="94" t="s">
        <v>84</v>
      </c>
      <c r="E242" s="94" t="s">
        <v>38</v>
      </c>
      <c r="F242" s="94" t="s">
        <v>2</v>
      </c>
      <c r="G242" s="94" t="s">
        <v>301</v>
      </c>
      <c r="H242" s="94" t="s">
        <v>823</v>
      </c>
      <c r="I242" s="94" t="s">
        <v>823</v>
      </c>
      <c r="J242" s="96">
        <f>J243</f>
        <v>3541953</v>
      </c>
      <c r="K242" s="96">
        <f>K243</f>
        <v>0</v>
      </c>
      <c r="L242" s="96">
        <f>L243</f>
        <v>3541953</v>
      </c>
      <c r="M242" s="131"/>
    </row>
    <row r="243" spans="1:13" ht="12.75">
      <c r="A243" s="91"/>
      <c r="B243" s="118" t="s">
        <v>30</v>
      </c>
      <c r="C243" s="101"/>
      <c r="D243" s="94" t="s">
        <v>84</v>
      </c>
      <c r="E243" s="94" t="s">
        <v>38</v>
      </c>
      <c r="F243" s="94" t="s">
        <v>2</v>
      </c>
      <c r="G243" s="94" t="s">
        <v>299</v>
      </c>
      <c r="H243" s="94" t="s">
        <v>823</v>
      </c>
      <c r="I243" s="94" t="s">
        <v>823</v>
      </c>
      <c r="J243" s="96">
        <f aca="true" t="shared" si="34" ref="J243:L245">J244</f>
        <v>3541953</v>
      </c>
      <c r="K243" s="112">
        <f t="shared" si="34"/>
        <v>0</v>
      </c>
      <c r="L243" s="112">
        <f>J243-K243</f>
        <v>3541953</v>
      </c>
      <c r="M243" s="131"/>
    </row>
    <row r="244" spans="1:13" ht="24">
      <c r="A244" s="91"/>
      <c r="B244" s="122" t="s">
        <v>47</v>
      </c>
      <c r="C244" s="93"/>
      <c r="D244" s="91" t="s">
        <v>84</v>
      </c>
      <c r="E244" s="91" t="s">
        <v>38</v>
      </c>
      <c r="F244" s="91" t="s">
        <v>2</v>
      </c>
      <c r="G244" s="91" t="s">
        <v>299</v>
      </c>
      <c r="H244" s="91" t="s">
        <v>834</v>
      </c>
      <c r="I244" s="91" t="s">
        <v>823</v>
      </c>
      <c r="J244" s="90">
        <f t="shared" si="34"/>
        <v>3541953</v>
      </c>
      <c r="K244" s="127">
        <f t="shared" si="34"/>
        <v>0</v>
      </c>
      <c r="L244" s="127">
        <f>J244-K244</f>
        <v>3541953</v>
      </c>
      <c r="M244" s="131"/>
    </row>
    <row r="245" spans="1:13" ht="24">
      <c r="A245" s="91"/>
      <c r="B245" s="122" t="s">
        <v>826</v>
      </c>
      <c r="C245" s="93"/>
      <c r="D245" s="91" t="s">
        <v>84</v>
      </c>
      <c r="E245" s="91" t="s">
        <v>38</v>
      </c>
      <c r="F245" s="91" t="s">
        <v>2</v>
      </c>
      <c r="G245" s="91" t="s">
        <v>299</v>
      </c>
      <c r="H245" s="91" t="s">
        <v>21</v>
      </c>
      <c r="I245" s="91" t="s">
        <v>823</v>
      </c>
      <c r="J245" s="90">
        <f>J246</f>
        <v>3541953</v>
      </c>
      <c r="K245" s="90">
        <f t="shared" si="34"/>
        <v>0</v>
      </c>
      <c r="L245" s="90">
        <f t="shared" si="34"/>
        <v>3005800</v>
      </c>
      <c r="M245" s="131"/>
    </row>
    <row r="246" spans="1:13" ht="27.75" customHeight="1">
      <c r="A246" s="91"/>
      <c r="B246" s="93" t="s">
        <v>46</v>
      </c>
      <c r="C246" s="93"/>
      <c r="D246" s="91" t="s">
        <v>84</v>
      </c>
      <c r="E246" s="91" t="s">
        <v>38</v>
      </c>
      <c r="F246" s="91" t="s">
        <v>2</v>
      </c>
      <c r="G246" s="91" t="s">
        <v>299</v>
      </c>
      <c r="H246" s="91" t="s">
        <v>40</v>
      </c>
      <c r="I246" s="91" t="s">
        <v>823</v>
      </c>
      <c r="J246" s="90">
        <f aca="true" t="shared" si="35" ref="J246:L247">J247</f>
        <v>3541953</v>
      </c>
      <c r="K246" s="90">
        <f t="shared" si="35"/>
        <v>0</v>
      </c>
      <c r="L246" s="90">
        <f t="shared" si="35"/>
        <v>3005800</v>
      </c>
      <c r="M246" s="131"/>
    </row>
    <row r="247" spans="1:13" ht="12.75">
      <c r="A247" s="91"/>
      <c r="B247" s="93" t="s">
        <v>669</v>
      </c>
      <c r="C247" s="93"/>
      <c r="D247" s="91" t="s">
        <v>84</v>
      </c>
      <c r="E247" s="91" t="s">
        <v>38</v>
      </c>
      <c r="F247" s="91" t="s">
        <v>2</v>
      </c>
      <c r="G247" s="91" t="s">
        <v>299</v>
      </c>
      <c r="H247" s="91" t="s">
        <v>40</v>
      </c>
      <c r="I247" s="91" t="s">
        <v>834</v>
      </c>
      <c r="J247" s="90">
        <f t="shared" si="35"/>
        <v>3541953</v>
      </c>
      <c r="K247" s="90">
        <f t="shared" si="35"/>
        <v>0</v>
      </c>
      <c r="L247" s="90">
        <f t="shared" si="35"/>
        <v>3005800</v>
      </c>
      <c r="M247" s="131"/>
    </row>
    <row r="248" spans="1:13" ht="12.75">
      <c r="A248" s="91"/>
      <c r="B248" s="93" t="s">
        <v>673</v>
      </c>
      <c r="C248" s="93"/>
      <c r="D248" s="91" t="s">
        <v>84</v>
      </c>
      <c r="E248" s="91" t="s">
        <v>38</v>
      </c>
      <c r="F248" s="91" t="s">
        <v>2</v>
      </c>
      <c r="G248" s="91" t="s">
        <v>299</v>
      </c>
      <c r="H248" s="91" t="s">
        <v>40</v>
      </c>
      <c r="I248" s="91" t="s">
        <v>45</v>
      </c>
      <c r="J248" s="90">
        <f>SUM(J249:J250)</f>
        <v>3541953</v>
      </c>
      <c r="K248" s="90">
        <f>SUM(K249:K250)</f>
        <v>0</v>
      </c>
      <c r="L248" s="90">
        <f>SUM(L249:L250)</f>
        <v>3005800</v>
      </c>
      <c r="M248" s="131"/>
    </row>
    <row r="249" spans="1:13" ht="12.75">
      <c r="A249" s="91"/>
      <c r="B249" s="93" t="s">
        <v>806</v>
      </c>
      <c r="C249" s="93"/>
      <c r="D249" s="133" t="s">
        <v>84</v>
      </c>
      <c r="E249" s="133" t="s">
        <v>38</v>
      </c>
      <c r="F249" s="133" t="s">
        <v>2</v>
      </c>
      <c r="G249" s="91" t="s">
        <v>299</v>
      </c>
      <c r="H249" s="133" t="s">
        <v>40</v>
      </c>
      <c r="I249" s="133" t="s">
        <v>42</v>
      </c>
      <c r="J249" s="90">
        <v>1541953</v>
      </c>
      <c r="K249" s="90">
        <v>0</v>
      </c>
      <c r="L249" s="90">
        <v>1005800</v>
      </c>
      <c r="M249" s="131"/>
    </row>
    <row r="250" spans="1:13" ht="12.75">
      <c r="A250" s="91"/>
      <c r="B250" s="132" t="s">
        <v>434</v>
      </c>
      <c r="C250" s="132"/>
      <c r="D250" s="133" t="s">
        <v>84</v>
      </c>
      <c r="E250" s="133" t="s">
        <v>38</v>
      </c>
      <c r="F250" s="133" t="s">
        <v>2</v>
      </c>
      <c r="G250" s="91" t="s">
        <v>299</v>
      </c>
      <c r="H250" s="133" t="s">
        <v>40</v>
      </c>
      <c r="I250" s="133" t="s">
        <v>41</v>
      </c>
      <c r="J250" s="134">
        <v>2000000</v>
      </c>
      <c r="K250" s="135">
        <v>0</v>
      </c>
      <c r="L250" s="135">
        <f aca="true" t="shared" si="36" ref="L250:L288">J250-K250</f>
        <v>2000000</v>
      </c>
      <c r="M250" s="131"/>
    </row>
    <row r="251" spans="1:13" ht="24">
      <c r="A251" s="91"/>
      <c r="B251" s="136" t="s">
        <v>291</v>
      </c>
      <c r="C251" s="132"/>
      <c r="D251" s="94" t="s">
        <v>84</v>
      </c>
      <c r="E251" s="94" t="s">
        <v>38</v>
      </c>
      <c r="F251" s="94" t="s">
        <v>2</v>
      </c>
      <c r="G251" s="94" t="s">
        <v>176</v>
      </c>
      <c r="H251" s="94" t="s">
        <v>823</v>
      </c>
      <c r="I251" s="94" t="s">
        <v>823</v>
      </c>
      <c r="J251" s="96">
        <f aca="true" t="shared" si="37" ref="J251:K258">J252</f>
        <v>166000</v>
      </c>
      <c r="K251" s="112">
        <f t="shared" si="37"/>
        <v>41500</v>
      </c>
      <c r="L251" s="112">
        <f>J251-K251</f>
        <v>124500</v>
      </c>
      <c r="M251" s="131"/>
    </row>
    <row r="252" spans="1:13" ht="24">
      <c r="A252" s="91"/>
      <c r="B252" s="136" t="s">
        <v>837</v>
      </c>
      <c r="C252" s="132"/>
      <c r="D252" s="94" t="s">
        <v>84</v>
      </c>
      <c r="E252" s="94" t="s">
        <v>38</v>
      </c>
      <c r="F252" s="94" t="s">
        <v>2</v>
      </c>
      <c r="G252" s="94" t="s">
        <v>177</v>
      </c>
      <c r="H252" s="94" t="s">
        <v>823</v>
      </c>
      <c r="I252" s="94" t="s">
        <v>823</v>
      </c>
      <c r="J252" s="96">
        <f t="shared" si="37"/>
        <v>166000</v>
      </c>
      <c r="K252" s="112">
        <f t="shared" si="37"/>
        <v>41500</v>
      </c>
      <c r="L252" s="112">
        <f>J252-K252</f>
        <v>124500</v>
      </c>
      <c r="M252" s="131"/>
    </row>
    <row r="253" spans="1:13" ht="48" customHeight="1">
      <c r="A253" s="91"/>
      <c r="B253" s="98" t="s">
        <v>836</v>
      </c>
      <c r="C253" s="98"/>
      <c r="D253" s="94" t="s">
        <v>84</v>
      </c>
      <c r="E253" s="94" t="s">
        <v>38</v>
      </c>
      <c r="F253" s="94" t="s">
        <v>2</v>
      </c>
      <c r="G253" s="94" t="s">
        <v>186</v>
      </c>
      <c r="H253" s="94" t="s">
        <v>823</v>
      </c>
      <c r="I253" s="94" t="s">
        <v>823</v>
      </c>
      <c r="J253" s="96">
        <f t="shared" si="37"/>
        <v>166000</v>
      </c>
      <c r="K253" s="112">
        <f t="shared" si="37"/>
        <v>41500</v>
      </c>
      <c r="L253" s="112">
        <f t="shared" si="36"/>
        <v>124500</v>
      </c>
      <c r="M253" s="131"/>
    </row>
    <row r="254" spans="1:13" ht="17.25" customHeight="1">
      <c r="A254" s="91"/>
      <c r="B254" s="98" t="s">
        <v>303</v>
      </c>
      <c r="C254" s="98"/>
      <c r="D254" s="94" t="s">
        <v>84</v>
      </c>
      <c r="E254" s="94" t="s">
        <v>38</v>
      </c>
      <c r="F254" s="94" t="s">
        <v>2</v>
      </c>
      <c r="G254" s="94" t="s">
        <v>302</v>
      </c>
      <c r="H254" s="94" t="s">
        <v>823</v>
      </c>
      <c r="I254" s="94" t="s">
        <v>823</v>
      </c>
      <c r="J254" s="96">
        <f t="shared" si="37"/>
        <v>166000</v>
      </c>
      <c r="K254" s="112">
        <f t="shared" si="37"/>
        <v>41500</v>
      </c>
      <c r="L254" s="112">
        <f t="shared" si="36"/>
        <v>124500</v>
      </c>
      <c r="M254" s="131"/>
    </row>
    <row r="255" spans="1:13" ht="12.75">
      <c r="A255" s="91"/>
      <c r="B255" s="93" t="s">
        <v>445</v>
      </c>
      <c r="C255" s="93"/>
      <c r="D255" s="91" t="s">
        <v>84</v>
      </c>
      <c r="E255" s="91" t="s">
        <v>38</v>
      </c>
      <c r="F255" s="91" t="s">
        <v>2</v>
      </c>
      <c r="G255" s="91" t="s">
        <v>302</v>
      </c>
      <c r="H255" s="91" t="s">
        <v>442</v>
      </c>
      <c r="I255" s="91" t="s">
        <v>823</v>
      </c>
      <c r="J255" s="90">
        <f t="shared" si="37"/>
        <v>166000</v>
      </c>
      <c r="K255" s="127">
        <f t="shared" si="37"/>
        <v>41500</v>
      </c>
      <c r="L255" s="127">
        <f t="shared" si="36"/>
        <v>124500</v>
      </c>
      <c r="M255" s="131"/>
    </row>
    <row r="256" spans="1:13" ht="12.75">
      <c r="A256" s="91"/>
      <c r="B256" s="93" t="s">
        <v>802</v>
      </c>
      <c r="C256" s="93"/>
      <c r="D256" s="91" t="s">
        <v>84</v>
      </c>
      <c r="E256" s="91" t="s">
        <v>38</v>
      </c>
      <c r="F256" s="91" t="s">
        <v>2</v>
      </c>
      <c r="G256" s="91" t="s">
        <v>302</v>
      </c>
      <c r="H256" s="91" t="s">
        <v>829</v>
      </c>
      <c r="I256" s="91" t="s">
        <v>823</v>
      </c>
      <c r="J256" s="90">
        <f t="shared" si="37"/>
        <v>166000</v>
      </c>
      <c r="K256" s="127">
        <f t="shared" si="37"/>
        <v>41500</v>
      </c>
      <c r="L256" s="127">
        <f t="shared" si="36"/>
        <v>124500</v>
      </c>
      <c r="M256" s="131"/>
    </row>
    <row r="257" spans="1:13" ht="12.75">
      <c r="A257" s="91"/>
      <c r="B257" s="93" t="s">
        <v>669</v>
      </c>
      <c r="C257" s="93"/>
      <c r="D257" s="91" t="s">
        <v>84</v>
      </c>
      <c r="E257" s="91" t="s">
        <v>38</v>
      </c>
      <c r="F257" s="91" t="s">
        <v>2</v>
      </c>
      <c r="G257" s="91" t="s">
        <v>302</v>
      </c>
      <c r="H257" s="91" t="s">
        <v>829</v>
      </c>
      <c r="I257" s="91" t="s">
        <v>834</v>
      </c>
      <c r="J257" s="90">
        <f t="shared" si="37"/>
        <v>166000</v>
      </c>
      <c r="K257" s="127">
        <f t="shared" si="37"/>
        <v>41500</v>
      </c>
      <c r="L257" s="127">
        <f t="shared" si="36"/>
        <v>124500</v>
      </c>
      <c r="M257" s="131"/>
    </row>
    <row r="258" spans="1:13" ht="12.75">
      <c r="A258" s="91"/>
      <c r="B258" s="93" t="s">
        <v>820</v>
      </c>
      <c r="C258" s="93"/>
      <c r="D258" s="91" t="s">
        <v>84</v>
      </c>
      <c r="E258" s="91" t="s">
        <v>38</v>
      </c>
      <c r="F258" s="91" t="s">
        <v>2</v>
      </c>
      <c r="G258" s="91" t="s">
        <v>302</v>
      </c>
      <c r="H258" s="91" t="s">
        <v>829</v>
      </c>
      <c r="I258" s="91" t="s">
        <v>833</v>
      </c>
      <c r="J258" s="90">
        <f t="shared" si="37"/>
        <v>166000</v>
      </c>
      <c r="K258" s="127">
        <f t="shared" si="37"/>
        <v>41500</v>
      </c>
      <c r="L258" s="127">
        <f t="shared" si="36"/>
        <v>124500</v>
      </c>
      <c r="M258" s="131"/>
    </row>
    <row r="259" spans="1:13" ht="24" customHeight="1">
      <c r="A259" s="91"/>
      <c r="B259" s="93" t="s">
        <v>832</v>
      </c>
      <c r="C259" s="93"/>
      <c r="D259" s="91" t="s">
        <v>84</v>
      </c>
      <c r="E259" s="91" t="s">
        <v>38</v>
      </c>
      <c r="F259" s="91" t="s">
        <v>2</v>
      </c>
      <c r="G259" s="91" t="s">
        <v>302</v>
      </c>
      <c r="H259" s="91" t="s">
        <v>829</v>
      </c>
      <c r="I259" s="91" t="s">
        <v>828</v>
      </c>
      <c r="J259" s="90">
        <v>166000</v>
      </c>
      <c r="K259" s="127">
        <v>41500</v>
      </c>
      <c r="L259" s="127">
        <f t="shared" si="36"/>
        <v>124500</v>
      </c>
      <c r="M259" s="131"/>
    </row>
    <row r="260" spans="1:13" ht="12.75">
      <c r="A260" s="94"/>
      <c r="B260" s="98" t="s">
        <v>440</v>
      </c>
      <c r="C260" s="98"/>
      <c r="D260" s="94" t="s">
        <v>84</v>
      </c>
      <c r="E260" s="94" t="s">
        <v>38</v>
      </c>
      <c r="F260" s="94" t="s">
        <v>830</v>
      </c>
      <c r="G260" s="99" t="s">
        <v>838</v>
      </c>
      <c r="H260" s="94" t="s">
        <v>823</v>
      </c>
      <c r="I260" s="94" t="s">
        <v>823</v>
      </c>
      <c r="J260" s="96">
        <f>J261</f>
        <v>3850750</v>
      </c>
      <c r="K260" s="112">
        <f>K261</f>
        <v>240599.24</v>
      </c>
      <c r="L260" s="112">
        <f t="shared" si="36"/>
        <v>3610150.76</v>
      </c>
      <c r="M260" s="131"/>
    </row>
    <row r="261" spans="1:13" ht="36">
      <c r="A261" s="94"/>
      <c r="B261" s="98" t="s">
        <v>305</v>
      </c>
      <c r="C261" s="98"/>
      <c r="D261" s="94" t="s">
        <v>84</v>
      </c>
      <c r="E261" s="94" t="s">
        <v>38</v>
      </c>
      <c r="F261" s="94" t="s">
        <v>830</v>
      </c>
      <c r="G261" s="94" t="s">
        <v>304</v>
      </c>
      <c r="H261" s="94" t="s">
        <v>823</v>
      </c>
      <c r="I261" s="94" t="s">
        <v>823</v>
      </c>
      <c r="J261" s="96">
        <f>J262+J307</f>
        <v>3850750</v>
      </c>
      <c r="K261" s="96">
        <f>K262+K307</f>
        <v>240599.24</v>
      </c>
      <c r="L261" s="96">
        <f>L262+L307</f>
        <v>3610150.76</v>
      </c>
      <c r="M261" s="131"/>
    </row>
    <row r="262" spans="1:13" s="87" customFormat="1" ht="15.75" customHeight="1">
      <c r="A262" s="94"/>
      <c r="B262" s="97" t="s">
        <v>30</v>
      </c>
      <c r="C262" s="97"/>
      <c r="D262" s="94" t="s">
        <v>84</v>
      </c>
      <c r="E262" s="94" t="s">
        <v>38</v>
      </c>
      <c r="F262" s="94" t="s">
        <v>830</v>
      </c>
      <c r="G262" s="94" t="s">
        <v>306</v>
      </c>
      <c r="H262" s="94" t="s">
        <v>823</v>
      </c>
      <c r="I262" s="94" t="s">
        <v>823</v>
      </c>
      <c r="J262" s="96">
        <f>J263+J271+J278+J287+J296</f>
        <v>3650750</v>
      </c>
      <c r="K262" s="96">
        <f>K263+K271+K278+K287+K296</f>
        <v>240599.24</v>
      </c>
      <c r="L262" s="96">
        <f>L263+L271+L278+L287+L296</f>
        <v>3410150.76</v>
      </c>
      <c r="M262" s="131"/>
    </row>
    <row r="263" spans="1:13" s="87" customFormat="1" ht="12.75">
      <c r="A263" s="94"/>
      <c r="B263" s="106" t="s">
        <v>516</v>
      </c>
      <c r="C263" s="106"/>
      <c r="D263" s="94" t="s">
        <v>84</v>
      </c>
      <c r="E263" s="94" t="s">
        <v>38</v>
      </c>
      <c r="F263" s="94" t="s">
        <v>830</v>
      </c>
      <c r="G263" s="94" t="s">
        <v>307</v>
      </c>
      <c r="H263" s="94" t="s">
        <v>823</v>
      </c>
      <c r="I263" s="94" t="s">
        <v>823</v>
      </c>
      <c r="J263" s="96">
        <f aca="true" t="shared" si="38" ref="J263:L267">J264</f>
        <v>974500</v>
      </c>
      <c r="K263" s="112">
        <f t="shared" si="38"/>
        <v>148899.24</v>
      </c>
      <c r="L263" s="112">
        <f t="shared" si="36"/>
        <v>825600.76</v>
      </c>
      <c r="M263" s="131"/>
    </row>
    <row r="264" spans="1:13" s="87" customFormat="1" ht="24">
      <c r="A264" s="94"/>
      <c r="B264" s="93" t="s">
        <v>47</v>
      </c>
      <c r="C264" s="93"/>
      <c r="D264" s="91" t="s">
        <v>84</v>
      </c>
      <c r="E264" s="91" t="s">
        <v>38</v>
      </c>
      <c r="F264" s="91" t="s">
        <v>830</v>
      </c>
      <c r="G264" s="91" t="s">
        <v>307</v>
      </c>
      <c r="H264" s="91" t="s">
        <v>834</v>
      </c>
      <c r="I264" s="91" t="s">
        <v>823</v>
      </c>
      <c r="J264" s="90">
        <f t="shared" si="38"/>
        <v>974500</v>
      </c>
      <c r="K264" s="127">
        <f t="shared" si="38"/>
        <v>148899.24</v>
      </c>
      <c r="L264" s="127">
        <f t="shared" si="36"/>
        <v>825600.76</v>
      </c>
      <c r="M264" s="131"/>
    </row>
    <row r="265" spans="1:13" s="87" customFormat="1" ht="24">
      <c r="A265" s="94"/>
      <c r="B265" s="93" t="s">
        <v>826</v>
      </c>
      <c r="C265" s="93"/>
      <c r="D265" s="91" t="s">
        <v>84</v>
      </c>
      <c r="E265" s="91" t="s">
        <v>38</v>
      </c>
      <c r="F265" s="91" t="s">
        <v>830</v>
      </c>
      <c r="G265" s="91" t="s">
        <v>307</v>
      </c>
      <c r="H265" s="91" t="s">
        <v>21</v>
      </c>
      <c r="I265" s="91" t="s">
        <v>823</v>
      </c>
      <c r="J265" s="90">
        <f t="shared" si="38"/>
        <v>974500</v>
      </c>
      <c r="K265" s="127">
        <f t="shared" si="38"/>
        <v>148899.24</v>
      </c>
      <c r="L265" s="127">
        <f t="shared" si="36"/>
        <v>825600.76</v>
      </c>
      <c r="M265" s="131"/>
    </row>
    <row r="266" spans="1:13" s="87" customFormat="1" ht="27" customHeight="1">
      <c r="A266" s="94"/>
      <c r="B266" s="93" t="s">
        <v>46</v>
      </c>
      <c r="C266" s="93"/>
      <c r="D266" s="91" t="s">
        <v>84</v>
      </c>
      <c r="E266" s="91" t="s">
        <v>38</v>
      </c>
      <c r="F266" s="91" t="s">
        <v>830</v>
      </c>
      <c r="G266" s="91" t="s">
        <v>307</v>
      </c>
      <c r="H266" s="91" t="s">
        <v>40</v>
      </c>
      <c r="I266" s="91" t="s">
        <v>823</v>
      </c>
      <c r="J266" s="90">
        <f>J267</f>
        <v>974500</v>
      </c>
      <c r="K266" s="90">
        <f t="shared" si="38"/>
        <v>148899.24</v>
      </c>
      <c r="L266" s="90">
        <f t="shared" si="38"/>
        <v>825600.76</v>
      </c>
      <c r="M266" s="131"/>
    </row>
    <row r="267" spans="1:13" s="87" customFormat="1" ht="12.75">
      <c r="A267" s="94"/>
      <c r="B267" s="93" t="s">
        <v>669</v>
      </c>
      <c r="C267" s="93"/>
      <c r="D267" s="91" t="s">
        <v>84</v>
      </c>
      <c r="E267" s="91" t="s">
        <v>38</v>
      </c>
      <c r="F267" s="91" t="s">
        <v>830</v>
      </c>
      <c r="G267" s="91" t="s">
        <v>307</v>
      </c>
      <c r="H267" s="91" t="s">
        <v>40</v>
      </c>
      <c r="I267" s="91" t="s">
        <v>834</v>
      </c>
      <c r="J267" s="90">
        <f t="shared" si="38"/>
        <v>974500</v>
      </c>
      <c r="K267" s="127">
        <f t="shared" si="38"/>
        <v>148899.24</v>
      </c>
      <c r="L267" s="127">
        <f t="shared" si="36"/>
        <v>825600.76</v>
      </c>
      <c r="M267" s="131"/>
    </row>
    <row r="268" spans="1:13" s="87" customFormat="1" ht="12.75">
      <c r="A268" s="94"/>
      <c r="B268" s="93" t="s">
        <v>673</v>
      </c>
      <c r="C268" s="93"/>
      <c r="D268" s="91" t="s">
        <v>84</v>
      </c>
      <c r="E268" s="91" t="s">
        <v>38</v>
      </c>
      <c r="F268" s="91" t="s">
        <v>830</v>
      </c>
      <c r="G268" s="91" t="s">
        <v>307</v>
      </c>
      <c r="H268" s="91" t="s">
        <v>40</v>
      </c>
      <c r="I268" s="91" t="s">
        <v>45</v>
      </c>
      <c r="J268" s="90">
        <f>J269+J270</f>
        <v>974500</v>
      </c>
      <c r="K268" s="127">
        <f>K269+K270</f>
        <v>148899.24</v>
      </c>
      <c r="L268" s="127">
        <f t="shared" si="36"/>
        <v>825600.76</v>
      </c>
      <c r="M268" s="131"/>
    </row>
    <row r="269" spans="1:13" s="87" customFormat="1" ht="12.75">
      <c r="A269" s="94"/>
      <c r="B269" s="93" t="s">
        <v>50</v>
      </c>
      <c r="C269" s="93"/>
      <c r="D269" s="91" t="s">
        <v>84</v>
      </c>
      <c r="E269" s="91" t="s">
        <v>38</v>
      </c>
      <c r="F269" s="91" t="s">
        <v>830</v>
      </c>
      <c r="G269" s="91" t="s">
        <v>307</v>
      </c>
      <c r="H269" s="91" t="s">
        <v>40</v>
      </c>
      <c r="I269" s="91" t="s">
        <v>49</v>
      </c>
      <c r="J269" s="90">
        <v>460000</v>
      </c>
      <c r="K269" s="127">
        <v>148899.24</v>
      </c>
      <c r="L269" s="127">
        <f t="shared" si="36"/>
        <v>311100.76</v>
      </c>
      <c r="M269" s="131"/>
    </row>
    <row r="270" spans="1:13" s="87" customFormat="1" ht="12.75">
      <c r="A270" s="94"/>
      <c r="B270" s="93" t="s">
        <v>806</v>
      </c>
      <c r="C270" s="93"/>
      <c r="D270" s="91" t="s">
        <v>84</v>
      </c>
      <c r="E270" s="91" t="s">
        <v>38</v>
      </c>
      <c r="F270" s="91" t="s">
        <v>830</v>
      </c>
      <c r="G270" s="91" t="s">
        <v>307</v>
      </c>
      <c r="H270" s="91" t="s">
        <v>40</v>
      </c>
      <c r="I270" s="91" t="s">
        <v>42</v>
      </c>
      <c r="J270" s="90">
        <v>514500</v>
      </c>
      <c r="K270" s="127">
        <v>0</v>
      </c>
      <c r="L270" s="127">
        <f t="shared" si="36"/>
        <v>514500</v>
      </c>
      <c r="M270" s="131"/>
    </row>
    <row r="271" spans="1:13" s="87" customFormat="1" ht="24">
      <c r="A271" s="94"/>
      <c r="B271" s="98" t="s">
        <v>350</v>
      </c>
      <c r="C271" s="93"/>
      <c r="D271" s="94" t="s">
        <v>84</v>
      </c>
      <c r="E271" s="94" t="s">
        <v>38</v>
      </c>
      <c r="F271" s="94" t="s">
        <v>830</v>
      </c>
      <c r="G271" s="94" t="s">
        <v>308</v>
      </c>
      <c r="H271" s="94" t="s">
        <v>823</v>
      </c>
      <c r="I271" s="94" t="s">
        <v>823</v>
      </c>
      <c r="J271" s="96">
        <f aca="true" t="shared" si="39" ref="J271:L276">J272</f>
        <v>50000</v>
      </c>
      <c r="K271" s="96">
        <f t="shared" si="39"/>
        <v>0</v>
      </c>
      <c r="L271" s="96">
        <f t="shared" si="39"/>
        <v>50000</v>
      </c>
      <c r="M271" s="131"/>
    </row>
    <row r="272" spans="1:13" s="87" customFormat="1" ht="24">
      <c r="A272" s="94"/>
      <c r="B272" s="93" t="s">
        <v>47</v>
      </c>
      <c r="C272" s="93"/>
      <c r="D272" s="91" t="s">
        <v>84</v>
      </c>
      <c r="E272" s="91" t="s">
        <v>38</v>
      </c>
      <c r="F272" s="91" t="s">
        <v>830</v>
      </c>
      <c r="G272" s="91" t="s">
        <v>308</v>
      </c>
      <c r="H272" s="91" t="s">
        <v>834</v>
      </c>
      <c r="I272" s="91" t="s">
        <v>823</v>
      </c>
      <c r="J272" s="90">
        <f t="shared" si="39"/>
        <v>50000</v>
      </c>
      <c r="K272" s="90">
        <f t="shared" si="39"/>
        <v>0</v>
      </c>
      <c r="L272" s="90">
        <f t="shared" si="39"/>
        <v>50000</v>
      </c>
      <c r="M272" s="131"/>
    </row>
    <row r="273" spans="1:13" s="87" customFormat="1" ht="24">
      <c r="A273" s="94"/>
      <c r="B273" s="93" t="s">
        <v>826</v>
      </c>
      <c r="C273" s="93"/>
      <c r="D273" s="91" t="s">
        <v>84</v>
      </c>
      <c r="E273" s="91" t="s">
        <v>38</v>
      </c>
      <c r="F273" s="91" t="s">
        <v>830</v>
      </c>
      <c r="G273" s="91" t="s">
        <v>308</v>
      </c>
      <c r="H273" s="91" t="s">
        <v>21</v>
      </c>
      <c r="I273" s="91" t="s">
        <v>823</v>
      </c>
      <c r="J273" s="90">
        <f t="shared" si="39"/>
        <v>50000</v>
      </c>
      <c r="K273" s="90">
        <f t="shared" si="39"/>
        <v>0</v>
      </c>
      <c r="L273" s="90">
        <f t="shared" si="39"/>
        <v>50000</v>
      </c>
      <c r="M273" s="131"/>
    </row>
    <row r="274" spans="1:13" s="87" customFormat="1" ht="24">
      <c r="A274" s="94"/>
      <c r="B274" s="93" t="s">
        <v>46</v>
      </c>
      <c r="C274" s="93"/>
      <c r="D274" s="91" t="s">
        <v>84</v>
      </c>
      <c r="E274" s="91" t="s">
        <v>38</v>
      </c>
      <c r="F274" s="91" t="s">
        <v>830</v>
      </c>
      <c r="G274" s="91" t="s">
        <v>308</v>
      </c>
      <c r="H274" s="91" t="s">
        <v>40</v>
      </c>
      <c r="I274" s="91" t="s">
        <v>823</v>
      </c>
      <c r="J274" s="90">
        <f t="shared" si="39"/>
        <v>50000</v>
      </c>
      <c r="K274" s="90">
        <f t="shared" si="39"/>
        <v>0</v>
      </c>
      <c r="L274" s="90">
        <f t="shared" si="39"/>
        <v>50000</v>
      </c>
      <c r="M274" s="131"/>
    </row>
    <row r="275" spans="1:13" s="87" customFormat="1" ht="12.75">
      <c r="A275" s="94"/>
      <c r="B275" s="93" t="s">
        <v>669</v>
      </c>
      <c r="C275" s="93"/>
      <c r="D275" s="91" t="s">
        <v>84</v>
      </c>
      <c r="E275" s="91" t="s">
        <v>38</v>
      </c>
      <c r="F275" s="91" t="s">
        <v>830</v>
      </c>
      <c r="G275" s="91" t="s">
        <v>308</v>
      </c>
      <c r="H275" s="91" t="s">
        <v>40</v>
      </c>
      <c r="I275" s="91" t="s">
        <v>834</v>
      </c>
      <c r="J275" s="90">
        <f t="shared" si="39"/>
        <v>50000</v>
      </c>
      <c r="K275" s="90">
        <f t="shared" si="39"/>
        <v>0</v>
      </c>
      <c r="L275" s="90">
        <f t="shared" si="39"/>
        <v>50000</v>
      </c>
      <c r="M275" s="131"/>
    </row>
    <row r="276" spans="1:13" s="87" customFormat="1" ht="12.75">
      <c r="A276" s="94"/>
      <c r="B276" s="93" t="s">
        <v>673</v>
      </c>
      <c r="C276" s="93"/>
      <c r="D276" s="91" t="s">
        <v>84</v>
      </c>
      <c r="E276" s="91" t="s">
        <v>38</v>
      </c>
      <c r="F276" s="91" t="s">
        <v>830</v>
      </c>
      <c r="G276" s="91" t="s">
        <v>308</v>
      </c>
      <c r="H276" s="91" t="s">
        <v>40</v>
      </c>
      <c r="I276" s="91" t="s">
        <v>45</v>
      </c>
      <c r="J276" s="90">
        <f t="shared" si="39"/>
        <v>50000</v>
      </c>
      <c r="K276" s="90">
        <f t="shared" si="39"/>
        <v>0</v>
      </c>
      <c r="L276" s="90">
        <f t="shared" si="39"/>
        <v>50000</v>
      </c>
      <c r="M276" s="131"/>
    </row>
    <row r="277" spans="1:13" s="87" customFormat="1" ht="12.75">
      <c r="A277" s="94"/>
      <c r="B277" s="93" t="s">
        <v>806</v>
      </c>
      <c r="C277" s="93"/>
      <c r="D277" s="91" t="s">
        <v>84</v>
      </c>
      <c r="E277" s="91" t="s">
        <v>38</v>
      </c>
      <c r="F277" s="91" t="s">
        <v>830</v>
      </c>
      <c r="G277" s="91" t="s">
        <v>308</v>
      </c>
      <c r="H277" s="91" t="s">
        <v>40</v>
      </c>
      <c r="I277" s="91" t="s">
        <v>42</v>
      </c>
      <c r="J277" s="90">
        <v>50000</v>
      </c>
      <c r="K277" s="127">
        <v>0</v>
      </c>
      <c r="L277" s="127">
        <f>J277-K277</f>
        <v>50000</v>
      </c>
      <c r="M277" s="131"/>
    </row>
    <row r="278" spans="1:13" ht="12.75">
      <c r="A278" s="91"/>
      <c r="B278" s="107" t="s">
        <v>511</v>
      </c>
      <c r="C278" s="107"/>
      <c r="D278" s="94" t="s">
        <v>84</v>
      </c>
      <c r="E278" s="94" t="s">
        <v>38</v>
      </c>
      <c r="F278" s="94" t="s">
        <v>830</v>
      </c>
      <c r="G278" s="94" t="s">
        <v>309</v>
      </c>
      <c r="H278" s="94" t="s">
        <v>823</v>
      </c>
      <c r="I278" s="94" t="s">
        <v>823</v>
      </c>
      <c r="J278" s="96">
        <f aca="true" t="shared" si="40" ref="J278:K280">J279</f>
        <v>604500</v>
      </c>
      <c r="K278" s="112">
        <f t="shared" si="40"/>
        <v>0</v>
      </c>
      <c r="L278" s="112">
        <f t="shared" si="36"/>
        <v>604500</v>
      </c>
      <c r="M278" s="131"/>
    </row>
    <row r="279" spans="1:13" ht="24">
      <c r="A279" s="91"/>
      <c r="B279" s="93" t="s">
        <v>47</v>
      </c>
      <c r="C279" s="93"/>
      <c r="D279" s="91" t="s">
        <v>84</v>
      </c>
      <c r="E279" s="91" t="s">
        <v>38</v>
      </c>
      <c r="F279" s="91" t="s">
        <v>830</v>
      </c>
      <c r="G279" s="91" t="s">
        <v>309</v>
      </c>
      <c r="H279" s="91" t="s">
        <v>834</v>
      </c>
      <c r="I279" s="91" t="s">
        <v>823</v>
      </c>
      <c r="J279" s="90">
        <f t="shared" si="40"/>
        <v>604500</v>
      </c>
      <c r="K279" s="127">
        <f t="shared" si="40"/>
        <v>0</v>
      </c>
      <c r="L279" s="127">
        <f t="shared" si="36"/>
        <v>604500</v>
      </c>
      <c r="M279" s="131"/>
    </row>
    <row r="280" spans="1:13" ht="24">
      <c r="A280" s="91"/>
      <c r="B280" s="93" t="s">
        <v>826</v>
      </c>
      <c r="C280" s="93"/>
      <c r="D280" s="91" t="s">
        <v>84</v>
      </c>
      <c r="E280" s="91" t="s">
        <v>38</v>
      </c>
      <c r="F280" s="91" t="s">
        <v>830</v>
      </c>
      <c r="G280" s="91" t="s">
        <v>309</v>
      </c>
      <c r="H280" s="91" t="s">
        <v>21</v>
      </c>
      <c r="I280" s="91" t="s">
        <v>823</v>
      </c>
      <c r="J280" s="90">
        <f t="shared" si="40"/>
        <v>604500</v>
      </c>
      <c r="K280" s="127">
        <f t="shared" si="40"/>
        <v>0</v>
      </c>
      <c r="L280" s="127">
        <f t="shared" si="36"/>
        <v>604500</v>
      </c>
      <c r="M280" s="131"/>
    </row>
    <row r="281" spans="1:13" ht="28.5" customHeight="1">
      <c r="A281" s="91"/>
      <c r="B281" s="93" t="s">
        <v>46</v>
      </c>
      <c r="C281" s="93"/>
      <c r="D281" s="91" t="s">
        <v>84</v>
      </c>
      <c r="E281" s="91" t="s">
        <v>38</v>
      </c>
      <c r="F281" s="91" t="s">
        <v>830</v>
      </c>
      <c r="G281" s="91" t="s">
        <v>309</v>
      </c>
      <c r="H281" s="91" t="s">
        <v>40</v>
      </c>
      <c r="I281" s="91" t="s">
        <v>823</v>
      </c>
      <c r="J281" s="90">
        <f>J282+J285</f>
        <v>604500</v>
      </c>
      <c r="K281" s="127">
        <f>K282+K285</f>
        <v>0</v>
      </c>
      <c r="L281" s="127">
        <f t="shared" si="36"/>
        <v>604500</v>
      </c>
      <c r="M281" s="131"/>
    </row>
    <row r="282" spans="1:13" ht="12.75">
      <c r="A282" s="91"/>
      <c r="B282" s="93" t="s">
        <v>669</v>
      </c>
      <c r="C282" s="93"/>
      <c r="D282" s="91" t="s">
        <v>84</v>
      </c>
      <c r="E282" s="91" t="s">
        <v>38</v>
      </c>
      <c r="F282" s="91" t="s">
        <v>830</v>
      </c>
      <c r="G282" s="91" t="s">
        <v>309</v>
      </c>
      <c r="H282" s="91" t="s">
        <v>40</v>
      </c>
      <c r="I282" s="91" t="s">
        <v>834</v>
      </c>
      <c r="J282" s="90">
        <f>J283</f>
        <v>544500</v>
      </c>
      <c r="K282" s="127">
        <f>K283</f>
        <v>0</v>
      </c>
      <c r="L282" s="127">
        <f t="shared" si="36"/>
        <v>544500</v>
      </c>
      <c r="M282" s="131"/>
    </row>
    <row r="283" spans="1:13" ht="12.75">
      <c r="A283" s="91"/>
      <c r="B283" s="93" t="s">
        <v>673</v>
      </c>
      <c r="C283" s="93"/>
      <c r="D283" s="91" t="s">
        <v>84</v>
      </c>
      <c r="E283" s="91" t="s">
        <v>38</v>
      </c>
      <c r="F283" s="91" t="s">
        <v>830</v>
      </c>
      <c r="G283" s="91" t="s">
        <v>309</v>
      </c>
      <c r="H283" s="91" t="s">
        <v>40</v>
      </c>
      <c r="I283" s="91" t="s">
        <v>45</v>
      </c>
      <c r="J283" s="90">
        <f>J284</f>
        <v>544500</v>
      </c>
      <c r="K283" s="127">
        <f>K284</f>
        <v>0</v>
      </c>
      <c r="L283" s="127">
        <f t="shared" si="36"/>
        <v>544500</v>
      </c>
      <c r="M283" s="131"/>
    </row>
    <row r="284" spans="1:13" ht="12.75">
      <c r="A284" s="91"/>
      <c r="B284" s="93" t="s">
        <v>806</v>
      </c>
      <c r="C284" s="93"/>
      <c r="D284" s="91" t="s">
        <v>84</v>
      </c>
      <c r="E284" s="91" t="s">
        <v>38</v>
      </c>
      <c r="F284" s="91" t="s">
        <v>830</v>
      </c>
      <c r="G284" s="91" t="s">
        <v>309</v>
      </c>
      <c r="H284" s="91" t="s">
        <v>40</v>
      </c>
      <c r="I284" s="91" t="s">
        <v>42</v>
      </c>
      <c r="J284" s="90">
        <v>544500</v>
      </c>
      <c r="K284" s="127">
        <v>0</v>
      </c>
      <c r="L284" s="127">
        <f t="shared" si="36"/>
        <v>544500</v>
      </c>
      <c r="M284" s="131"/>
    </row>
    <row r="285" spans="1:13" ht="12.75">
      <c r="A285" s="91"/>
      <c r="B285" s="93" t="s">
        <v>675</v>
      </c>
      <c r="C285" s="93"/>
      <c r="D285" s="91" t="s">
        <v>84</v>
      </c>
      <c r="E285" s="91" t="s">
        <v>38</v>
      </c>
      <c r="F285" s="91" t="s">
        <v>830</v>
      </c>
      <c r="G285" s="91" t="s">
        <v>309</v>
      </c>
      <c r="H285" s="91" t="s">
        <v>40</v>
      </c>
      <c r="I285" s="91" t="s">
        <v>29</v>
      </c>
      <c r="J285" s="90">
        <f>J286</f>
        <v>60000</v>
      </c>
      <c r="K285" s="127">
        <f>K286</f>
        <v>0</v>
      </c>
      <c r="L285" s="127">
        <f t="shared" si="36"/>
        <v>60000</v>
      </c>
      <c r="M285" s="131"/>
    </row>
    <row r="286" spans="1:13" ht="12.75">
      <c r="A286" s="91"/>
      <c r="B286" s="93" t="s">
        <v>805</v>
      </c>
      <c r="C286" s="93"/>
      <c r="D286" s="91" t="s">
        <v>84</v>
      </c>
      <c r="E286" s="91" t="s">
        <v>38</v>
      </c>
      <c r="F286" s="91" t="s">
        <v>830</v>
      </c>
      <c r="G286" s="91" t="s">
        <v>309</v>
      </c>
      <c r="H286" s="91" t="s">
        <v>40</v>
      </c>
      <c r="I286" s="91" t="s">
        <v>39</v>
      </c>
      <c r="J286" s="90">
        <v>60000</v>
      </c>
      <c r="K286" s="127">
        <v>0</v>
      </c>
      <c r="L286" s="127">
        <f t="shared" si="36"/>
        <v>60000</v>
      </c>
      <c r="M286" s="131"/>
    </row>
    <row r="287" spans="1:13" ht="12.75">
      <c r="A287" s="94"/>
      <c r="B287" s="107" t="s">
        <v>508</v>
      </c>
      <c r="C287" s="107"/>
      <c r="D287" s="94" t="s">
        <v>84</v>
      </c>
      <c r="E287" s="94" t="s">
        <v>38</v>
      </c>
      <c r="F287" s="94" t="s">
        <v>830</v>
      </c>
      <c r="G287" s="94" t="s">
        <v>310</v>
      </c>
      <c r="H287" s="94" t="s">
        <v>823</v>
      </c>
      <c r="I287" s="94" t="s">
        <v>823</v>
      </c>
      <c r="J287" s="96">
        <f aca="true" t="shared" si="41" ref="J287:K289">J288</f>
        <v>200000</v>
      </c>
      <c r="K287" s="112">
        <f t="shared" si="41"/>
        <v>0</v>
      </c>
      <c r="L287" s="112">
        <f t="shared" si="36"/>
        <v>200000</v>
      </c>
      <c r="M287" s="131"/>
    </row>
    <row r="288" spans="1:13" ht="24">
      <c r="A288" s="94"/>
      <c r="B288" s="93" t="s">
        <v>47</v>
      </c>
      <c r="C288" s="93"/>
      <c r="D288" s="91" t="s">
        <v>84</v>
      </c>
      <c r="E288" s="91" t="s">
        <v>38</v>
      </c>
      <c r="F288" s="91" t="s">
        <v>830</v>
      </c>
      <c r="G288" s="91" t="s">
        <v>310</v>
      </c>
      <c r="H288" s="91" t="s">
        <v>834</v>
      </c>
      <c r="I288" s="91" t="s">
        <v>823</v>
      </c>
      <c r="J288" s="90">
        <f t="shared" si="41"/>
        <v>200000</v>
      </c>
      <c r="K288" s="127">
        <f t="shared" si="41"/>
        <v>0</v>
      </c>
      <c r="L288" s="127">
        <f t="shared" si="36"/>
        <v>200000</v>
      </c>
      <c r="M288" s="131"/>
    </row>
    <row r="289" spans="1:13" ht="24">
      <c r="A289" s="94"/>
      <c r="B289" s="93" t="s">
        <v>826</v>
      </c>
      <c r="C289" s="93"/>
      <c r="D289" s="91" t="s">
        <v>84</v>
      </c>
      <c r="E289" s="91" t="s">
        <v>38</v>
      </c>
      <c r="F289" s="91" t="s">
        <v>830</v>
      </c>
      <c r="G289" s="91" t="s">
        <v>310</v>
      </c>
      <c r="H289" s="91" t="s">
        <v>21</v>
      </c>
      <c r="I289" s="91" t="s">
        <v>823</v>
      </c>
      <c r="J289" s="90">
        <f t="shared" si="41"/>
        <v>200000</v>
      </c>
      <c r="K289" s="127">
        <f t="shared" si="41"/>
        <v>0</v>
      </c>
      <c r="L289" s="127">
        <f aca="true" t="shared" si="42" ref="L289:L306">J289-K289</f>
        <v>200000</v>
      </c>
      <c r="M289" s="131"/>
    </row>
    <row r="290" spans="1:13" ht="28.5" customHeight="1">
      <c r="A290" s="94"/>
      <c r="B290" s="93" t="s">
        <v>46</v>
      </c>
      <c r="C290" s="93"/>
      <c r="D290" s="91" t="s">
        <v>84</v>
      </c>
      <c r="E290" s="91" t="s">
        <v>38</v>
      </c>
      <c r="F290" s="91" t="s">
        <v>830</v>
      </c>
      <c r="G290" s="91" t="s">
        <v>310</v>
      </c>
      <c r="H290" s="91" t="s">
        <v>40</v>
      </c>
      <c r="I290" s="91" t="s">
        <v>823</v>
      </c>
      <c r="J290" s="90">
        <f>J291+J294</f>
        <v>200000</v>
      </c>
      <c r="K290" s="127">
        <f>K291+K294</f>
        <v>0</v>
      </c>
      <c r="L290" s="127">
        <f t="shared" si="42"/>
        <v>200000</v>
      </c>
      <c r="M290" s="131"/>
    </row>
    <row r="291" spans="1:13" ht="12.75">
      <c r="A291" s="94"/>
      <c r="B291" s="93" t="s">
        <v>669</v>
      </c>
      <c r="C291" s="93"/>
      <c r="D291" s="91" t="s">
        <v>84</v>
      </c>
      <c r="E291" s="91" t="s">
        <v>38</v>
      </c>
      <c r="F291" s="91" t="s">
        <v>830</v>
      </c>
      <c r="G291" s="91" t="s">
        <v>310</v>
      </c>
      <c r="H291" s="91" t="s">
        <v>40</v>
      </c>
      <c r="I291" s="91" t="s">
        <v>834</v>
      </c>
      <c r="J291" s="90">
        <f>J292</f>
        <v>100000</v>
      </c>
      <c r="K291" s="127">
        <f>K292</f>
        <v>0</v>
      </c>
      <c r="L291" s="127">
        <f t="shared" si="42"/>
        <v>100000</v>
      </c>
      <c r="M291" s="131"/>
    </row>
    <row r="292" spans="1:13" ht="12.75">
      <c r="A292" s="94"/>
      <c r="B292" s="93" t="s">
        <v>673</v>
      </c>
      <c r="C292" s="93"/>
      <c r="D292" s="91" t="s">
        <v>84</v>
      </c>
      <c r="E292" s="91" t="s">
        <v>38</v>
      </c>
      <c r="F292" s="91" t="s">
        <v>830</v>
      </c>
      <c r="G292" s="91" t="s">
        <v>310</v>
      </c>
      <c r="H292" s="91" t="s">
        <v>40</v>
      </c>
      <c r="I292" s="91" t="s">
        <v>45</v>
      </c>
      <c r="J292" s="90">
        <f>J293</f>
        <v>100000</v>
      </c>
      <c r="K292" s="90">
        <f>K293</f>
        <v>0</v>
      </c>
      <c r="L292" s="127">
        <f t="shared" si="42"/>
        <v>100000</v>
      </c>
      <c r="M292" s="131"/>
    </row>
    <row r="293" spans="1:13" ht="12.75">
      <c r="A293" s="94"/>
      <c r="B293" s="93" t="s">
        <v>43</v>
      </c>
      <c r="C293" s="93"/>
      <c r="D293" s="91" t="s">
        <v>84</v>
      </c>
      <c r="E293" s="91" t="s">
        <v>38</v>
      </c>
      <c r="F293" s="91" t="s">
        <v>830</v>
      </c>
      <c r="G293" s="91" t="s">
        <v>310</v>
      </c>
      <c r="H293" s="91" t="s">
        <v>40</v>
      </c>
      <c r="I293" s="91" t="s">
        <v>42</v>
      </c>
      <c r="J293" s="90">
        <v>100000</v>
      </c>
      <c r="K293" s="127">
        <v>0</v>
      </c>
      <c r="L293" s="127">
        <f t="shared" si="42"/>
        <v>100000</v>
      </c>
      <c r="M293" s="131"/>
    </row>
    <row r="294" spans="1:13" ht="12.75">
      <c r="A294" s="94"/>
      <c r="B294" s="93" t="s">
        <v>675</v>
      </c>
      <c r="C294" s="93"/>
      <c r="D294" s="91" t="s">
        <v>84</v>
      </c>
      <c r="E294" s="91" t="s">
        <v>38</v>
      </c>
      <c r="F294" s="91" t="s">
        <v>830</v>
      </c>
      <c r="G294" s="91" t="s">
        <v>310</v>
      </c>
      <c r="H294" s="91" t="s">
        <v>40</v>
      </c>
      <c r="I294" s="91" t="s">
        <v>29</v>
      </c>
      <c r="J294" s="90">
        <f>J295</f>
        <v>100000</v>
      </c>
      <c r="K294" s="127">
        <f>K295</f>
        <v>0</v>
      </c>
      <c r="L294" s="127">
        <f t="shared" si="42"/>
        <v>100000</v>
      </c>
      <c r="M294" s="131"/>
    </row>
    <row r="295" spans="1:13" ht="12.75">
      <c r="A295" s="94"/>
      <c r="B295" s="93" t="s">
        <v>805</v>
      </c>
      <c r="C295" s="93"/>
      <c r="D295" s="91" t="s">
        <v>84</v>
      </c>
      <c r="E295" s="91" t="s">
        <v>38</v>
      </c>
      <c r="F295" s="91" t="s">
        <v>830</v>
      </c>
      <c r="G295" s="91" t="s">
        <v>310</v>
      </c>
      <c r="H295" s="91" t="s">
        <v>40</v>
      </c>
      <c r="I295" s="91" t="s">
        <v>39</v>
      </c>
      <c r="J295" s="90">
        <v>100000</v>
      </c>
      <c r="K295" s="127">
        <v>0</v>
      </c>
      <c r="L295" s="127">
        <f t="shared" si="42"/>
        <v>100000</v>
      </c>
      <c r="M295" s="131"/>
    </row>
    <row r="296" spans="1:13" ht="15.75" customHeight="1">
      <c r="A296" s="94"/>
      <c r="B296" s="106" t="s">
        <v>48</v>
      </c>
      <c r="C296" s="106"/>
      <c r="D296" s="94" t="s">
        <v>84</v>
      </c>
      <c r="E296" s="94" t="s">
        <v>38</v>
      </c>
      <c r="F296" s="94" t="s">
        <v>830</v>
      </c>
      <c r="G296" s="94" t="s">
        <v>311</v>
      </c>
      <c r="H296" s="94" t="s">
        <v>823</v>
      </c>
      <c r="I296" s="94" t="s">
        <v>823</v>
      </c>
      <c r="J296" s="96">
        <f aca="true" t="shared" si="43" ref="J296:K298">J297</f>
        <v>1821750</v>
      </c>
      <c r="K296" s="112">
        <f t="shared" si="43"/>
        <v>91700</v>
      </c>
      <c r="L296" s="112">
        <f t="shared" si="42"/>
        <v>1730050</v>
      </c>
      <c r="M296" s="131"/>
    </row>
    <row r="297" spans="1:13" ht="24">
      <c r="A297" s="94"/>
      <c r="B297" s="93" t="s">
        <v>47</v>
      </c>
      <c r="C297" s="93"/>
      <c r="D297" s="91" t="s">
        <v>84</v>
      </c>
      <c r="E297" s="91" t="s">
        <v>38</v>
      </c>
      <c r="F297" s="91" t="s">
        <v>830</v>
      </c>
      <c r="G297" s="91" t="s">
        <v>311</v>
      </c>
      <c r="H297" s="91" t="s">
        <v>834</v>
      </c>
      <c r="I297" s="91" t="s">
        <v>823</v>
      </c>
      <c r="J297" s="90">
        <f t="shared" si="43"/>
        <v>1821750</v>
      </c>
      <c r="K297" s="127">
        <f t="shared" si="43"/>
        <v>91700</v>
      </c>
      <c r="L297" s="127">
        <f t="shared" si="42"/>
        <v>1730050</v>
      </c>
      <c r="M297" s="131"/>
    </row>
    <row r="298" spans="1:13" ht="26.25" customHeight="1">
      <c r="A298" s="94"/>
      <c r="B298" s="93" t="s">
        <v>826</v>
      </c>
      <c r="C298" s="93"/>
      <c r="D298" s="91" t="s">
        <v>84</v>
      </c>
      <c r="E298" s="91" t="s">
        <v>38</v>
      </c>
      <c r="F298" s="91" t="s">
        <v>830</v>
      </c>
      <c r="G298" s="91" t="s">
        <v>311</v>
      </c>
      <c r="H298" s="91" t="s">
        <v>21</v>
      </c>
      <c r="I298" s="91" t="s">
        <v>823</v>
      </c>
      <c r="J298" s="90">
        <f t="shared" si="43"/>
        <v>1821750</v>
      </c>
      <c r="K298" s="127">
        <f t="shared" si="43"/>
        <v>91700</v>
      </c>
      <c r="L298" s="127">
        <f t="shared" si="42"/>
        <v>1730050</v>
      </c>
      <c r="M298" s="131"/>
    </row>
    <row r="299" spans="1:13" ht="30" customHeight="1">
      <c r="A299" s="94"/>
      <c r="B299" s="93" t="s">
        <v>46</v>
      </c>
      <c r="C299" s="93"/>
      <c r="D299" s="91" t="s">
        <v>84</v>
      </c>
      <c r="E299" s="91" t="s">
        <v>38</v>
      </c>
      <c r="F299" s="91" t="s">
        <v>830</v>
      </c>
      <c r="G299" s="91" t="s">
        <v>311</v>
      </c>
      <c r="H299" s="91" t="s">
        <v>40</v>
      </c>
      <c r="I299" s="91" t="s">
        <v>823</v>
      </c>
      <c r="J299" s="90">
        <f>J300+J304</f>
        <v>1821750</v>
      </c>
      <c r="K299" s="127">
        <f>K300+K304</f>
        <v>91700</v>
      </c>
      <c r="L299" s="127">
        <f t="shared" si="42"/>
        <v>1730050</v>
      </c>
      <c r="M299" s="131"/>
    </row>
    <row r="300" spans="1:13" ht="12.75">
      <c r="A300" s="94"/>
      <c r="B300" s="93" t="s">
        <v>669</v>
      </c>
      <c r="C300" s="93"/>
      <c r="D300" s="91" t="s">
        <v>84</v>
      </c>
      <c r="E300" s="91" t="s">
        <v>38</v>
      </c>
      <c r="F300" s="91" t="s">
        <v>830</v>
      </c>
      <c r="G300" s="91" t="s">
        <v>311</v>
      </c>
      <c r="H300" s="91" t="s">
        <v>40</v>
      </c>
      <c r="I300" s="91" t="s">
        <v>834</v>
      </c>
      <c r="J300" s="90">
        <f>J301</f>
        <v>1314500</v>
      </c>
      <c r="K300" s="127">
        <f>K301</f>
        <v>91700</v>
      </c>
      <c r="L300" s="127">
        <f t="shared" si="42"/>
        <v>1222800</v>
      </c>
      <c r="M300" s="131"/>
    </row>
    <row r="301" spans="1:13" ht="12.75">
      <c r="A301" s="94"/>
      <c r="B301" s="93" t="s">
        <v>673</v>
      </c>
      <c r="C301" s="93"/>
      <c r="D301" s="91" t="s">
        <v>84</v>
      </c>
      <c r="E301" s="91" t="s">
        <v>38</v>
      </c>
      <c r="F301" s="91" t="s">
        <v>830</v>
      </c>
      <c r="G301" s="91" t="s">
        <v>311</v>
      </c>
      <c r="H301" s="91" t="s">
        <v>40</v>
      </c>
      <c r="I301" s="91" t="s">
        <v>45</v>
      </c>
      <c r="J301" s="90">
        <f>SUM(J302:J303)</f>
        <v>1314500</v>
      </c>
      <c r="K301" s="90">
        <f>SUM(K302:K303)</f>
        <v>91700</v>
      </c>
      <c r="L301" s="127">
        <f t="shared" si="42"/>
        <v>1222800</v>
      </c>
      <c r="M301" s="131"/>
    </row>
    <row r="302" spans="1:13" ht="12.75">
      <c r="A302" s="94"/>
      <c r="B302" s="93" t="s">
        <v>43</v>
      </c>
      <c r="C302" s="93"/>
      <c r="D302" s="91" t="s">
        <v>84</v>
      </c>
      <c r="E302" s="91" t="s">
        <v>38</v>
      </c>
      <c r="F302" s="91" t="s">
        <v>830</v>
      </c>
      <c r="G302" s="91" t="s">
        <v>311</v>
      </c>
      <c r="H302" s="91" t="s">
        <v>40</v>
      </c>
      <c r="I302" s="91" t="s">
        <v>42</v>
      </c>
      <c r="J302" s="90">
        <v>1214500</v>
      </c>
      <c r="K302" s="127">
        <v>91700</v>
      </c>
      <c r="L302" s="127">
        <f t="shared" si="42"/>
        <v>1122800</v>
      </c>
      <c r="M302" s="131"/>
    </row>
    <row r="303" spans="1:13" ht="12.75">
      <c r="A303" s="94"/>
      <c r="B303" s="132" t="s">
        <v>434</v>
      </c>
      <c r="C303" s="93"/>
      <c r="D303" s="91" t="s">
        <v>84</v>
      </c>
      <c r="E303" s="91" t="s">
        <v>38</v>
      </c>
      <c r="F303" s="91" t="s">
        <v>830</v>
      </c>
      <c r="G303" s="91" t="s">
        <v>311</v>
      </c>
      <c r="H303" s="91" t="s">
        <v>40</v>
      </c>
      <c r="I303" s="91" t="s">
        <v>41</v>
      </c>
      <c r="J303" s="90">
        <v>100000</v>
      </c>
      <c r="K303" s="127">
        <v>0</v>
      </c>
      <c r="L303" s="127">
        <f t="shared" si="42"/>
        <v>100000</v>
      </c>
      <c r="M303" s="131"/>
    </row>
    <row r="304" spans="1:13" ht="12.75">
      <c r="A304" s="94"/>
      <c r="B304" s="93" t="s">
        <v>675</v>
      </c>
      <c r="C304" s="93"/>
      <c r="D304" s="91" t="s">
        <v>84</v>
      </c>
      <c r="E304" s="91" t="s">
        <v>38</v>
      </c>
      <c r="F304" s="91" t="s">
        <v>830</v>
      </c>
      <c r="G304" s="91" t="s">
        <v>311</v>
      </c>
      <c r="H304" s="91" t="s">
        <v>40</v>
      </c>
      <c r="I304" s="91" t="s">
        <v>29</v>
      </c>
      <c r="J304" s="90">
        <f>SUM(J305:J306)</f>
        <v>507250</v>
      </c>
      <c r="K304" s="90">
        <f>SUM(K305:K306)</f>
        <v>0</v>
      </c>
      <c r="L304" s="127">
        <f t="shared" si="42"/>
        <v>507250</v>
      </c>
      <c r="M304" s="131"/>
    </row>
    <row r="305" spans="1:13" ht="12.75">
      <c r="A305" s="94"/>
      <c r="B305" s="93" t="s">
        <v>807</v>
      </c>
      <c r="C305" s="93"/>
      <c r="D305" s="91" t="s">
        <v>84</v>
      </c>
      <c r="E305" s="91" t="s">
        <v>38</v>
      </c>
      <c r="F305" s="91" t="s">
        <v>830</v>
      </c>
      <c r="G305" s="91" t="s">
        <v>311</v>
      </c>
      <c r="H305" s="91" t="s">
        <v>40</v>
      </c>
      <c r="I305" s="91" t="s">
        <v>37</v>
      </c>
      <c r="J305" s="90">
        <v>357250</v>
      </c>
      <c r="K305" s="127">
        <v>0</v>
      </c>
      <c r="L305" s="127">
        <f t="shared" si="42"/>
        <v>357250</v>
      </c>
      <c r="M305" s="131"/>
    </row>
    <row r="306" spans="1:13" ht="12.75">
      <c r="A306" s="94"/>
      <c r="B306" s="93" t="s">
        <v>805</v>
      </c>
      <c r="C306" s="93"/>
      <c r="D306" s="91" t="s">
        <v>84</v>
      </c>
      <c r="E306" s="91" t="s">
        <v>38</v>
      </c>
      <c r="F306" s="91" t="s">
        <v>830</v>
      </c>
      <c r="G306" s="91" t="s">
        <v>311</v>
      </c>
      <c r="H306" s="91" t="s">
        <v>40</v>
      </c>
      <c r="I306" s="91" t="s">
        <v>39</v>
      </c>
      <c r="J306" s="90">
        <v>150000</v>
      </c>
      <c r="K306" s="127">
        <v>0</v>
      </c>
      <c r="L306" s="127">
        <f t="shared" si="42"/>
        <v>150000</v>
      </c>
      <c r="M306" s="131"/>
    </row>
    <row r="307" spans="1:13" ht="12.75">
      <c r="A307" s="94"/>
      <c r="B307" s="98" t="s">
        <v>102</v>
      </c>
      <c r="C307" s="98"/>
      <c r="D307" s="94" t="s">
        <v>84</v>
      </c>
      <c r="E307" s="94" t="s">
        <v>38</v>
      </c>
      <c r="F307" s="94" t="s">
        <v>830</v>
      </c>
      <c r="G307" s="94" t="s">
        <v>313</v>
      </c>
      <c r="H307" s="94" t="s">
        <v>823</v>
      </c>
      <c r="I307" s="94" t="s">
        <v>823</v>
      </c>
      <c r="J307" s="96">
        <f aca="true" t="shared" si="44" ref="J307:L311">J308</f>
        <v>200000</v>
      </c>
      <c r="K307" s="96">
        <f t="shared" si="44"/>
        <v>0</v>
      </c>
      <c r="L307" s="96">
        <f t="shared" si="44"/>
        <v>200000</v>
      </c>
      <c r="M307" s="131"/>
    </row>
    <row r="308" spans="1:13" ht="24.75" customHeight="1">
      <c r="A308" s="94"/>
      <c r="B308" s="93" t="s">
        <v>101</v>
      </c>
      <c r="C308" s="98"/>
      <c r="D308" s="91" t="s">
        <v>84</v>
      </c>
      <c r="E308" s="91" t="s">
        <v>38</v>
      </c>
      <c r="F308" s="91" t="s">
        <v>830</v>
      </c>
      <c r="G308" s="91" t="s">
        <v>312</v>
      </c>
      <c r="H308" s="91" t="s">
        <v>99</v>
      </c>
      <c r="I308" s="91" t="s">
        <v>823</v>
      </c>
      <c r="J308" s="90">
        <f t="shared" si="44"/>
        <v>200000</v>
      </c>
      <c r="K308" s="90">
        <f t="shared" si="44"/>
        <v>0</v>
      </c>
      <c r="L308" s="90">
        <f t="shared" si="44"/>
        <v>200000</v>
      </c>
      <c r="M308" s="131"/>
    </row>
    <row r="309" spans="1:13" ht="12.75">
      <c r="A309" s="94"/>
      <c r="B309" s="93" t="s">
        <v>100</v>
      </c>
      <c r="C309" s="98"/>
      <c r="D309" s="91" t="s">
        <v>84</v>
      </c>
      <c r="E309" s="91" t="s">
        <v>38</v>
      </c>
      <c r="F309" s="91" t="s">
        <v>830</v>
      </c>
      <c r="G309" s="91" t="s">
        <v>312</v>
      </c>
      <c r="H309" s="91" t="s">
        <v>98</v>
      </c>
      <c r="I309" s="91" t="s">
        <v>823</v>
      </c>
      <c r="J309" s="90">
        <f t="shared" si="44"/>
        <v>200000</v>
      </c>
      <c r="K309" s="90">
        <f t="shared" si="44"/>
        <v>0</v>
      </c>
      <c r="L309" s="90">
        <f t="shared" si="44"/>
        <v>200000</v>
      </c>
      <c r="M309" s="131"/>
    </row>
    <row r="310" spans="1:13" ht="36">
      <c r="A310" s="94"/>
      <c r="B310" s="93" t="s">
        <v>97</v>
      </c>
      <c r="C310" s="93"/>
      <c r="D310" s="91" t="s">
        <v>84</v>
      </c>
      <c r="E310" s="91" t="s">
        <v>38</v>
      </c>
      <c r="F310" s="91" t="s">
        <v>830</v>
      </c>
      <c r="G310" s="91" t="s">
        <v>312</v>
      </c>
      <c r="H310" s="91" t="s">
        <v>96</v>
      </c>
      <c r="I310" s="91" t="s">
        <v>823</v>
      </c>
      <c r="J310" s="90">
        <f t="shared" si="44"/>
        <v>200000</v>
      </c>
      <c r="K310" s="90">
        <f t="shared" si="44"/>
        <v>0</v>
      </c>
      <c r="L310" s="90">
        <f t="shared" si="44"/>
        <v>200000</v>
      </c>
      <c r="M310" s="131"/>
    </row>
    <row r="311" spans="1:13" ht="12.75">
      <c r="A311" s="94"/>
      <c r="B311" s="93" t="s">
        <v>675</v>
      </c>
      <c r="C311" s="93"/>
      <c r="D311" s="91" t="s">
        <v>84</v>
      </c>
      <c r="E311" s="91" t="s">
        <v>38</v>
      </c>
      <c r="F311" s="91" t="s">
        <v>830</v>
      </c>
      <c r="G311" s="91" t="s">
        <v>312</v>
      </c>
      <c r="H311" s="91" t="s">
        <v>96</v>
      </c>
      <c r="I311" s="91" t="s">
        <v>29</v>
      </c>
      <c r="J311" s="90">
        <f t="shared" si="44"/>
        <v>200000</v>
      </c>
      <c r="K311" s="90">
        <f t="shared" si="44"/>
        <v>0</v>
      </c>
      <c r="L311" s="90">
        <f t="shared" si="44"/>
        <v>200000</v>
      </c>
      <c r="M311" s="131"/>
    </row>
    <row r="312" spans="1:13" ht="12.75">
      <c r="A312" s="94"/>
      <c r="B312" s="93" t="s">
        <v>807</v>
      </c>
      <c r="C312" s="93"/>
      <c r="D312" s="91" t="s">
        <v>84</v>
      </c>
      <c r="E312" s="91" t="s">
        <v>38</v>
      </c>
      <c r="F312" s="91" t="s">
        <v>830</v>
      </c>
      <c r="G312" s="91" t="s">
        <v>312</v>
      </c>
      <c r="H312" s="91" t="s">
        <v>96</v>
      </c>
      <c r="I312" s="91" t="s">
        <v>37</v>
      </c>
      <c r="J312" s="90">
        <v>200000</v>
      </c>
      <c r="K312" s="127">
        <v>0</v>
      </c>
      <c r="L312" s="127">
        <f>J312-K312</f>
        <v>200000</v>
      </c>
      <c r="M312" s="131"/>
    </row>
    <row r="313" spans="1:13" ht="12.75">
      <c r="A313" s="94"/>
      <c r="B313" s="106" t="s">
        <v>36</v>
      </c>
      <c r="C313" s="106"/>
      <c r="D313" s="94" t="s">
        <v>84</v>
      </c>
      <c r="E313" s="94" t="s">
        <v>35</v>
      </c>
      <c r="F313" s="94" t="s">
        <v>15</v>
      </c>
      <c r="G313" s="99" t="s">
        <v>838</v>
      </c>
      <c r="H313" s="94" t="s">
        <v>823</v>
      </c>
      <c r="I313" s="94" t="s">
        <v>823</v>
      </c>
      <c r="J313" s="96">
        <f aca="true" t="shared" si="45" ref="J313:L315">J314</f>
        <v>825200</v>
      </c>
      <c r="K313" s="112">
        <f t="shared" si="45"/>
        <v>164570</v>
      </c>
      <c r="L313" s="112">
        <f>J313-K313</f>
        <v>660630</v>
      </c>
      <c r="M313" s="131"/>
    </row>
    <row r="314" spans="1:13" ht="12.75">
      <c r="A314" s="94"/>
      <c r="B314" s="106" t="s">
        <v>484</v>
      </c>
      <c r="C314" s="106"/>
      <c r="D314" s="94" t="s">
        <v>84</v>
      </c>
      <c r="E314" s="94" t="s">
        <v>35</v>
      </c>
      <c r="F314" s="94" t="s">
        <v>35</v>
      </c>
      <c r="G314" s="99" t="s">
        <v>838</v>
      </c>
      <c r="H314" s="94" t="s">
        <v>823</v>
      </c>
      <c r="I314" s="94" t="s">
        <v>823</v>
      </c>
      <c r="J314" s="96">
        <f>J315</f>
        <v>825200</v>
      </c>
      <c r="K314" s="96">
        <f t="shared" si="45"/>
        <v>164570</v>
      </c>
      <c r="L314" s="96">
        <f t="shared" si="45"/>
        <v>660630</v>
      </c>
      <c r="M314" s="131"/>
    </row>
    <row r="315" spans="1:13" ht="48.75" customHeight="1">
      <c r="A315" s="91"/>
      <c r="B315" s="97" t="s">
        <v>317</v>
      </c>
      <c r="C315" s="97"/>
      <c r="D315" s="94" t="s">
        <v>84</v>
      </c>
      <c r="E315" s="94" t="s">
        <v>35</v>
      </c>
      <c r="F315" s="94" t="s">
        <v>35</v>
      </c>
      <c r="G315" s="94" t="s">
        <v>318</v>
      </c>
      <c r="H315" s="94" t="s">
        <v>823</v>
      </c>
      <c r="I315" s="94" t="s">
        <v>823</v>
      </c>
      <c r="J315" s="96">
        <f>J316</f>
        <v>825200</v>
      </c>
      <c r="K315" s="96">
        <f t="shared" si="45"/>
        <v>164570</v>
      </c>
      <c r="L315" s="96">
        <f t="shared" si="45"/>
        <v>660630</v>
      </c>
      <c r="M315" s="131"/>
    </row>
    <row r="316" spans="1:13" ht="73.5" customHeight="1">
      <c r="A316" s="91"/>
      <c r="B316" s="119" t="s">
        <v>315</v>
      </c>
      <c r="C316" s="97"/>
      <c r="D316" s="94" t="s">
        <v>84</v>
      </c>
      <c r="E316" s="94" t="s">
        <v>35</v>
      </c>
      <c r="F316" s="94" t="s">
        <v>35</v>
      </c>
      <c r="G316" s="94" t="s">
        <v>316</v>
      </c>
      <c r="H316" s="94" t="s">
        <v>823</v>
      </c>
      <c r="I316" s="94" t="s">
        <v>823</v>
      </c>
      <c r="J316" s="96">
        <f aca="true" t="shared" si="46" ref="J316:J322">J317</f>
        <v>825200</v>
      </c>
      <c r="K316" s="112">
        <f aca="true" t="shared" si="47" ref="K316:K322">K317</f>
        <v>164570</v>
      </c>
      <c r="L316" s="112">
        <f aca="true" t="shared" si="48" ref="L316:L322">L317</f>
        <v>660630</v>
      </c>
      <c r="M316" s="131"/>
    </row>
    <row r="317" spans="1:13" ht="49.5" customHeight="1">
      <c r="A317" s="91"/>
      <c r="B317" s="119" t="s">
        <v>13</v>
      </c>
      <c r="C317" s="97"/>
      <c r="D317" s="94" t="s">
        <v>84</v>
      </c>
      <c r="E317" s="94" t="s">
        <v>35</v>
      </c>
      <c r="F317" s="94" t="s">
        <v>35</v>
      </c>
      <c r="G317" s="94" t="s">
        <v>314</v>
      </c>
      <c r="H317" s="94" t="s">
        <v>823</v>
      </c>
      <c r="I317" s="94" t="s">
        <v>823</v>
      </c>
      <c r="J317" s="96">
        <f>J318</f>
        <v>825200</v>
      </c>
      <c r="K317" s="96">
        <f t="shared" si="47"/>
        <v>164570</v>
      </c>
      <c r="L317" s="96">
        <f t="shared" si="48"/>
        <v>660630</v>
      </c>
      <c r="M317" s="131"/>
    </row>
    <row r="318" spans="1:13" ht="30" customHeight="1">
      <c r="A318" s="91"/>
      <c r="B318" s="146" t="s">
        <v>25</v>
      </c>
      <c r="C318" s="97"/>
      <c r="D318" s="94" t="s">
        <v>84</v>
      </c>
      <c r="E318" s="94" t="s">
        <v>35</v>
      </c>
      <c r="F318" s="94" t="s">
        <v>35</v>
      </c>
      <c r="G318" s="94" t="s">
        <v>314</v>
      </c>
      <c r="H318" s="94" t="s">
        <v>823</v>
      </c>
      <c r="I318" s="94" t="s">
        <v>823</v>
      </c>
      <c r="J318" s="96">
        <f t="shared" si="46"/>
        <v>825200</v>
      </c>
      <c r="K318" s="112">
        <f t="shared" si="47"/>
        <v>164570</v>
      </c>
      <c r="L318" s="112">
        <f t="shared" si="48"/>
        <v>660630</v>
      </c>
      <c r="M318" s="131"/>
    </row>
    <row r="319" spans="1:13" ht="27.75" customHeight="1">
      <c r="A319" s="91"/>
      <c r="B319" s="120" t="s">
        <v>25</v>
      </c>
      <c r="C319" s="97"/>
      <c r="D319" s="91" t="s">
        <v>84</v>
      </c>
      <c r="E319" s="91" t="s">
        <v>35</v>
      </c>
      <c r="F319" s="91" t="s">
        <v>35</v>
      </c>
      <c r="G319" s="91" t="s">
        <v>314</v>
      </c>
      <c r="H319" s="91" t="s">
        <v>24</v>
      </c>
      <c r="I319" s="91" t="s">
        <v>823</v>
      </c>
      <c r="J319" s="90">
        <f t="shared" si="46"/>
        <v>825200</v>
      </c>
      <c r="K319" s="127">
        <f t="shared" si="47"/>
        <v>164570</v>
      </c>
      <c r="L319" s="127">
        <f t="shared" si="48"/>
        <v>660630</v>
      </c>
      <c r="M319" s="131"/>
    </row>
    <row r="320" spans="1:13" ht="17.25" customHeight="1">
      <c r="A320" s="91"/>
      <c r="B320" s="120" t="s">
        <v>86</v>
      </c>
      <c r="C320" s="97"/>
      <c r="D320" s="91" t="s">
        <v>84</v>
      </c>
      <c r="E320" s="91" t="s">
        <v>35</v>
      </c>
      <c r="F320" s="91" t="s">
        <v>35</v>
      </c>
      <c r="G320" s="91" t="s">
        <v>314</v>
      </c>
      <c r="H320" s="91" t="s">
        <v>22</v>
      </c>
      <c r="I320" s="91" t="s">
        <v>823</v>
      </c>
      <c r="J320" s="90">
        <f t="shared" si="46"/>
        <v>825200</v>
      </c>
      <c r="K320" s="127">
        <f t="shared" si="47"/>
        <v>164570</v>
      </c>
      <c r="L320" s="127">
        <f t="shared" si="48"/>
        <v>660630</v>
      </c>
      <c r="M320" s="131"/>
    </row>
    <row r="321" spans="1:13" ht="36.75" customHeight="1">
      <c r="A321" s="91"/>
      <c r="B321" s="121" t="s">
        <v>87</v>
      </c>
      <c r="C321" s="97"/>
      <c r="D321" s="91" t="s">
        <v>84</v>
      </c>
      <c r="E321" s="91" t="s">
        <v>35</v>
      </c>
      <c r="F321" s="91" t="s">
        <v>35</v>
      </c>
      <c r="G321" s="91" t="s">
        <v>314</v>
      </c>
      <c r="H321" s="91" t="s">
        <v>19</v>
      </c>
      <c r="I321" s="91" t="s">
        <v>823</v>
      </c>
      <c r="J321" s="90">
        <f t="shared" si="46"/>
        <v>825200</v>
      </c>
      <c r="K321" s="127">
        <f t="shared" si="47"/>
        <v>164570</v>
      </c>
      <c r="L321" s="127">
        <f t="shared" si="48"/>
        <v>660630</v>
      </c>
      <c r="M321" s="131"/>
    </row>
    <row r="322" spans="1:13" ht="13.5" customHeight="1">
      <c r="A322" s="91"/>
      <c r="B322" s="93" t="s">
        <v>669</v>
      </c>
      <c r="C322" s="97"/>
      <c r="D322" s="91" t="s">
        <v>84</v>
      </c>
      <c r="E322" s="91" t="s">
        <v>35</v>
      </c>
      <c r="F322" s="91" t="s">
        <v>35</v>
      </c>
      <c r="G322" s="91" t="s">
        <v>314</v>
      </c>
      <c r="H322" s="91" t="s">
        <v>19</v>
      </c>
      <c r="I322" s="91" t="s">
        <v>834</v>
      </c>
      <c r="J322" s="90">
        <f t="shared" si="46"/>
        <v>825200</v>
      </c>
      <c r="K322" s="127">
        <f t="shared" si="47"/>
        <v>164570</v>
      </c>
      <c r="L322" s="127">
        <f t="shared" si="48"/>
        <v>660630</v>
      </c>
      <c r="M322" s="131"/>
    </row>
    <row r="323" spans="1:13" ht="14.25" customHeight="1">
      <c r="A323" s="91"/>
      <c r="B323" s="100" t="s">
        <v>690</v>
      </c>
      <c r="C323" s="97"/>
      <c r="D323" s="91" t="s">
        <v>84</v>
      </c>
      <c r="E323" s="91" t="s">
        <v>35</v>
      </c>
      <c r="F323" s="91" t="s">
        <v>35</v>
      </c>
      <c r="G323" s="91" t="s">
        <v>314</v>
      </c>
      <c r="H323" s="91" t="s">
        <v>19</v>
      </c>
      <c r="I323" s="91" t="s">
        <v>21</v>
      </c>
      <c r="J323" s="90">
        <f>J324</f>
        <v>825200</v>
      </c>
      <c r="K323" s="127">
        <f>K324</f>
        <v>164570</v>
      </c>
      <c r="L323" s="127">
        <f>L324</f>
        <v>660630</v>
      </c>
      <c r="M323" s="131"/>
    </row>
    <row r="324" spans="1:13" ht="24" customHeight="1">
      <c r="A324" s="91"/>
      <c r="B324" s="100" t="s">
        <v>89</v>
      </c>
      <c r="C324" s="97"/>
      <c r="D324" s="91" t="s">
        <v>84</v>
      </c>
      <c r="E324" s="91" t="s">
        <v>35</v>
      </c>
      <c r="F324" s="91" t="s">
        <v>35</v>
      </c>
      <c r="G324" s="91" t="s">
        <v>314</v>
      </c>
      <c r="H324" s="91" t="s">
        <v>19</v>
      </c>
      <c r="I324" s="91" t="s">
        <v>18</v>
      </c>
      <c r="J324" s="90">
        <v>825200</v>
      </c>
      <c r="K324" s="127">
        <v>164570</v>
      </c>
      <c r="L324" s="127">
        <f>J324-K324</f>
        <v>660630</v>
      </c>
      <c r="M324" s="131"/>
    </row>
    <row r="325" spans="1:13" ht="12.75">
      <c r="A325" s="94"/>
      <c r="B325" s="98" t="s">
        <v>34</v>
      </c>
      <c r="C325" s="98"/>
      <c r="D325" s="94" t="s">
        <v>84</v>
      </c>
      <c r="E325" s="94" t="s">
        <v>33</v>
      </c>
      <c r="F325" s="94" t="s">
        <v>15</v>
      </c>
      <c r="G325" s="99" t="s">
        <v>838</v>
      </c>
      <c r="H325" s="94" t="s">
        <v>823</v>
      </c>
      <c r="I325" s="94" t="s">
        <v>823</v>
      </c>
      <c r="J325" s="96">
        <f>J326</f>
        <v>9794200</v>
      </c>
      <c r="K325" s="112">
        <f>K326</f>
        <v>2066100</v>
      </c>
      <c r="L325" s="112">
        <f>J325-K325</f>
        <v>7728100</v>
      </c>
      <c r="M325" s="131"/>
    </row>
    <row r="326" spans="1:13" ht="12.75">
      <c r="A326" s="91"/>
      <c r="B326" s="98" t="s">
        <v>480</v>
      </c>
      <c r="C326" s="98"/>
      <c r="D326" s="94" t="s">
        <v>84</v>
      </c>
      <c r="E326" s="94" t="s">
        <v>33</v>
      </c>
      <c r="F326" s="94" t="s">
        <v>831</v>
      </c>
      <c r="G326" s="99" t="s">
        <v>838</v>
      </c>
      <c r="H326" s="94" t="s">
        <v>823</v>
      </c>
      <c r="I326" s="94" t="s">
        <v>823</v>
      </c>
      <c r="J326" s="96">
        <f>J327</f>
        <v>9794200</v>
      </c>
      <c r="K326" s="112">
        <f>K327</f>
        <v>2066100</v>
      </c>
      <c r="L326" s="112">
        <f>J326-K326</f>
        <v>7728100</v>
      </c>
      <c r="M326" s="131"/>
    </row>
    <row r="327" spans="1:13" ht="48">
      <c r="A327" s="91"/>
      <c r="B327" s="98" t="s">
        <v>317</v>
      </c>
      <c r="C327" s="98"/>
      <c r="D327" s="94" t="s">
        <v>84</v>
      </c>
      <c r="E327" s="94" t="s">
        <v>33</v>
      </c>
      <c r="F327" s="94" t="s">
        <v>831</v>
      </c>
      <c r="G327" s="94" t="s">
        <v>318</v>
      </c>
      <c r="H327" s="94" t="s">
        <v>823</v>
      </c>
      <c r="I327" s="94" t="s">
        <v>823</v>
      </c>
      <c r="J327" s="96">
        <f>J328+J345</f>
        <v>9794200</v>
      </c>
      <c r="K327" s="96">
        <f>K328+K345</f>
        <v>2066100</v>
      </c>
      <c r="L327" s="96">
        <f>L328+L345</f>
        <v>7728100</v>
      </c>
      <c r="M327" s="131"/>
    </row>
    <row r="328" spans="1:13" ht="72">
      <c r="A328" s="91"/>
      <c r="B328" s="98" t="s">
        <v>320</v>
      </c>
      <c r="C328" s="98"/>
      <c r="D328" s="94" t="s">
        <v>84</v>
      </c>
      <c r="E328" s="94" t="s">
        <v>33</v>
      </c>
      <c r="F328" s="94" t="s">
        <v>831</v>
      </c>
      <c r="G328" s="94" t="s">
        <v>319</v>
      </c>
      <c r="H328" s="94" t="s">
        <v>823</v>
      </c>
      <c r="I328" s="94" t="s">
        <v>823</v>
      </c>
      <c r="J328" s="96">
        <f>J329+J337</f>
        <v>7662900</v>
      </c>
      <c r="K328" s="96">
        <f>K329+K337</f>
        <v>1590300</v>
      </c>
      <c r="L328" s="96">
        <f>L329+L337</f>
        <v>6072600</v>
      </c>
      <c r="M328" s="131"/>
    </row>
    <row r="329" spans="1:13" ht="49.5" customHeight="1">
      <c r="A329" s="91"/>
      <c r="B329" s="136" t="s">
        <v>13</v>
      </c>
      <c r="C329" s="93"/>
      <c r="D329" s="94" t="s">
        <v>84</v>
      </c>
      <c r="E329" s="94" t="s">
        <v>33</v>
      </c>
      <c r="F329" s="94" t="s">
        <v>831</v>
      </c>
      <c r="G329" s="94" t="s">
        <v>321</v>
      </c>
      <c r="H329" s="94" t="s">
        <v>823</v>
      </c>
      <c r="I329" s="94" t="s">
        <v>823</v>
      </c>
      <c r="J329" s="96">
        <f>J330</f>
        <v>7162900</v>
      </c>
      <c r="K329" s="96">
        <f>K330</f>
        <v>1590300</v>
      </c>
      <c r="L329" s="96">
        <f>L330</f>
        <v>5572600</v>
      </c>
      <c r="M329" s="131"/>
    </row>
    <row r="330" spans="1:13" ht="25.5" customHeight="1">
      <c r="A330" s="91"/>
      <c r="B330" s="97" t="s">
        <v>26</v>
      </c>
      <c r="C330" s="97"/>
      <c r="D330" s="94" t="s">
        <v>84</v>
      </c>
      <c r="E330" s="94" t="s">
        <v>33</v>
      </c>
      <c r="F330" s="94" t="s">
        <v>831</v>
      </c>
      <c r="G330" s="94" t="s">
        <v>322</v>
      </c>
      <c r="H330" s="94" t="s">
        <v>823</v>
      </c>
      <c r="I330" s="94" t="s">
        <v>823</v>
      </c>
      <c r="J330" s="96">
        <f aca="true" t="shared" si="49" ref="J330:L335">J331</f>
        <v>7162900</v>
      </c>
      <c r="K330" s="112">
        <f t="shared" si="49"/>
        <v>1590300</v>
      </c>
      <c r="L330" s="112">
        <f aca="true" t="shared" si="50" ref="L330:L353">J330-K330</f>
        <v>5572600</v>
      </c>
      <c r="M330" s="131"/>
    </row>
    <row r="331" spans="1:13" ht="24">
      <c r="A331" s="91"/>
      <c r="B331" s="100" t="s">
        <v>25</v>
      </c>
      <c r="C331" s="100"/>
      <c r="D331" s="91" t="s">
        <v>84</v>
      </c>
      <c r="E331" s="91" t="s">
        <v>33</v>
      </c>
      <c r="F331" s="91" t="s">
        <v>831</v>
      </c>
      <c r="G331" s="91" t="s">
        <v>322</v>
      </c>
      <c r="H331" s="91" t="s">
        <v>24</v>
      </c>
      <c r="I331" s="91" t="s">
        <v>823</v>
      </c>
      <c r="J331" s="90">
        <f t="shared" si="49"/>
        <v>7162900</v>
      </c>
      <c r="K331" s="127">
        <f t="shared" si="49"/>
        <v>1590300</v>
      </c>
      <c r="L331" s="127">
        <f t="shared" si="50"/>
        <v>5572600</v>
      </c>
      <c r="M331" s="131"/>
    </row>
    <row r="332" spans="1:13" ht="12.75">
      <c r="A332" s="91"/>
      <c r="B332" s="95" t="s">
        <v>23</v>
      </c>
      <c r="C332" s="95"/>
      <c r="D332" s="91" t="s">
        <v>84</v>
      </c>
      <c r="E332" s="91" t="s">
        <v>33</v>
      </c>
      <c r="F332" s="91" t="s">
        <v>831</v>
      </c>
      <c r="G332" s="91" t="s">
        <v>322</v>
      </c>
      <c r="H332" s="91" t="s">
        <v>22</v>
      </c>
      <c r="I332" s="91" t="s">
        <v>823</v>
      </c>
      <c r="J332" s="90">
        <f>J333</f>
        <v>7162900</v>
      </c>
      <c r="K332" s="90">
        <f t="shared" si="49"/>
        <v>1590300</v>
      </c>
      <c r="L332" s="90">
        <f t="shared" si="49"/>
        <v>5572600</v>
      </c>
      <c r="M332" s="131"/>
    </row>
    <row r="333" spans="1:13" ht="48">
      <c r="A333" s="91"/>
      <c r="B333" s="124" t="s">
        <v>90</v>
      </c>
      <c r="C333" s="100"/>
      <c r="D333" s="91" t="s">
        <v>84</v>
      </c>
      <c r="E333" s="91" t="s">
        <v>33</v>
      </c>
      <c r="F333" s="91" t="s">
        <v>831</v>
      </c>
      <c r="G333" s="91" t="s">
        <v>322</v>
      </c>
      <c r="H333" s="91" t="s">
        <v>19</v>
      </c>
      <c r="I333" s="91" t="s">
        <v>823</v>
      </c>
      <c r="J333" s="90">
        <f t="shared" si="49"/>
        <v>7162900</v>
      </c>
      <c r="K333" s="127">
        <f t="shared" si="49"/>
        <v>1590300</v>
      </c>
      <c r="L333" s="127">
        <f t="shared" si="50"/>
        <v>5572600</v>
      </c>
      <c r="M333" s="131"/>
    </row>
    <row r="334" spans="1:13" ht="12.75">
      <c r="A334" s="91"/>
      <c r="B334" s="93" t="s">
        <v>669</v>
      </c>
      <c r="C334" s="100"/>
      <c r="D334" s="91" t="s">
        <v>84</v>
      </c>
      <c r="E334" s="91" t="s">
        <v>33</v>
      </c>
      <c r="F334" s="91" t="s">
        <v>831</v>
      </c>
      <c r="G334" s="91" t="s">
        <v>322</v>
      </c>
      <c r="H334" s="91" t="s">
        <v>19</v>
      </c>
      <c r="I334" s="91" t="s">
        <v>834</v>
      </c>
      <c r="J334" s="90">
        <f t="shared" si="49"/>
        <v>7162900</v>
      </c>
      <c r="K334" s="127">
        <f t="shared" si="49"/>
        <v>1590300</v>
      </c>
      <c r="L334" s="127">
        <f t="shared" si="50"/>
        <v>5572600</v>
      </c>
      <c r="M334" s="131"/>
    </row>
    <row r="335" spans="1:13" ht="12.75">
      <c r="A335" s="91"/>
      <c r="B335" s="100" t="s">
        <v>690</v>
      </c>
      <c r="C335" s="100"/>
      <c r="D335" s="91" t="s">
        <v>84</v>
      </c>
      <c r="E335" s="91" t="s">
        <v>33</v>
      </c>
      <c r="F335" s="91" t="s">
        <v>831</v>
      </c>
      <c r="G335" s="91" t="s">
        <v>322</v>
      </c>
      <c r="H335" s="91" t="s">
        <v>19</v>
      </c>
      <c r="I335" s="91" t="s">
        <v>21</v>
      </c>
      <c r="J335" s="90">
        <f t="shared" si="49"/>
        <v>7162900</v>
      </c>
      <c r="K335" s="127">
        <f t="shared" si="49"/>
        <v>1590300</v>
      </c>
      <c r="L335" s="127">
        <f t="shared" si="50"/>
        <v>5572600</v>
      </c>
      <c r="M335" s="131"/>
    </row>
    <row r="336" spans="1:13" ht="24">
      <c r="A336" s="91"/>
      <c r="B336" s="100" t="s">
        <v>89</v>
      </c>
      <c r="C336" s="100"/>
      <c r="D336" s="91" t="s">
        <v>84</v>
      </c>
      <c r="E336" s="91" t="s">
        <v>33</v>
      </c>
      <c r="F336" s="91" t="s">
        <v>831</v>
      </c>
      <c r="G336" s="91" t="s">
        <v>322</v>
      </c>
      <c r="H336" s="91" t="s">
        <v>19</v>
      </c>
      <c r="I336" s="91" t="s">
        <v>18</v>
      </c>
      <c r="J336" s="90">
        <v>7162900</v>
      </c>
      <c r="K336" s="127">
        <v>1590300</v>
      </c>
      <c r="L336" s="127">
        <f t="shared" si="50"/>
        <v>5572600</v>
      </c>
      <c r="M336" s="131"/>
    </row>
    <row r="337" spans="1:13" ht="12.75">
      <c r="A337" s="91"/>
      <c r="B337" s="106" t="s">
        <v>30</v>
      </c>
      <c r="C337" s="106"/>
      <c r="D337" s="94" t="s">
        <v>84</v>
      </c>
      <c r="E337" s="94" t="s">
        <v>33</v>
      </c>
      <c r="F337" s="94" t="s">
        <v>831</v>
      </c>
      <c r="G337" s="94" t="s">
        <v>325</v>
      </c>
      <c r="H337" s="94" t="s">
        <v>823</v>
      </c>
      <c r="I337" s="94" t="s">
        <v>823</v>
      </c>
      <c r="J337" s="96">
        <v>500000</v>
      </c>
      <c r="K337" s="112">
        <v>0</v>
      </c>
      <c r="L337" s="112">
        <f t="shared" si="50"/>
        <v>500000</v>
      </c>
      <c r="M337" s="131"/>
    </row>
    <row r="338" spans="1:13" ht="24">
      <c r="A338" s="91"/>
      <c r="B338" s="106" t="s">
        <v>324</v>
      </c>
      <c r="C338" s="106"/>
      <c r="D338" s="94" t="s">
        <v>84</v>
      </c>
      <c r="E338" s="94" t="s">
        <v>33</v>
      </c>
      <c r="F338" s="94" t="s">
        <v>831</v>
      </c>
      <c r="G338" s="94" t="s">
        <v>323</v>
      </c>
      <c r="H338" s="94" t="s">
        <v>823</v>
      </c>
      <c r="I338" s="94" t="s">
        <v>823</v>
      </c>
      <c r="J338" s="96">
        <v>500000</v>
      </c>
      <c r="K338" s="112">
        <v>0</v>
      </c>
      <c r="L338" s="112">
        <f aca="true" t="shared" si="51" ref="L338:L344">J338-K338</f>
        <v>500000</v>
      </c>
      <c r="M338" s="131"/>
    </row>
    <row r="339" spans="1:13" ht="24">
      <c r="A339" s="91"/>
      <c r="B339" s="122" t="s">
        <v>47</v>
      </c>
      <c r="C339" s="100"/>
      <c r="D339" s="91" t="s">
        <v>84</v>
      </c>
      <c r="E339" s="91" t="s">
        <v>33</v>
      </c>
      <c r="F339" s="91" t="s">
        <v>831</v>
      </c>
      <c r="G339" s="91" t="s">
        <v>323</v>
      </c>
      <c r="H339" s="91" t="s">
        <v>834</v>
      </c>
      <c r="I339" s="91" t="s">
        <v>823</v>
      </c>
      <c r="J339" s="90">
        <v>500000</v>
      </c>
      <c r="K339" s="127">
        <v>0</v>
      </c>
      <c r="L339" s="127">
        <f t="shared" si="51"/>
        <v>500000</v>
      </c>
      <c r="M339" s="131"/>
    </row>
    <row r="340" spans="1:13" ht="24">
      <c r="A340" s="91"/>
      <c r="B340" s="122" t="s">
        <v>826</v>
      </c>
      <c r="C340" s="100"/>
      <c r="D340" s="91" t="s">
        <v>84</v>
      </c>
      <c r="E340" s="91" t="s">
        <v>33</v>
      </c>
      <c r="F340" s="91" t="s">
        <v>831</v>
      </c>
      <c r="G340" s="91" t="s">
        <v>323</v>
      </c>
      <c r="H340" s="91" t="s">
        <v>21</v>
      </c>
      <c r="I340" s="91" t="s">
        <v>823</v>
      </c>
      <c r="J340" s="90">
        <v>500000</v>
      </c>
      <c r="K340" s="127">
        <v>0</v>
      </c>
      <c r="L340" s="127">
        <f t="shared" si="51"/>
        <v>500000</v>
      </c>
      <c r="M340" s="131"/>
    </row>
    <row r="341" spans="1:13" ht="24">
      <c r="A341" s="91"/>
      <c r="B341" s="145" t="s">
        <v>46</v>
      </c>
      <c r="C341" s="100"/>
      <c r="D341" s="91" t="s">
        <v>84</v>
      </c>
      <c r="E341" s="91" t="s">
        <v>33</v>
      </c>
      <c r="F341" s="91" t="s">
        <v>831</v>
      </c>
      <c r="G341" s="91" t="s">
        <v>323</v>
      </c>
      <c r="H341" s="91" t="s">
        <v>40</v>
      </c>
      <c r="I341" s="91" t="s">
        <v>823</v>
      </c>
      <c r="J341" s="90">
        <v>500000</v>
      </c>
      <c r="K341" s="127">
        <v>0</v>
      </c>
      <c r="L341" s="127">
        <f t="shared" si="51"/>
        <v>500000</v>
      </c>
      <c r="M341" s="131"/>
    </row>
    <row r="342" spans="1:13" ht="12.75">
      <c r="A342" s="91"/>
      <c r="B342" s="93" t="s">
        <v>669</v>
      </c>
      <c r="C342" s="100"/>
      <c r="D342" s="91" t="s">
        <v>84</v>
      </c>
      <c r="E342" s="91" t="s">
        <v>33</v>
      </c>
      <c r="F342" s="91" t="s">
        <v>831</v>
      </c>
      <c r="G342" s="91" t="s">
        <v>323</v>
      </c>
      <c r="H342" s="91" t="s">
        <v>40</v>
      </c>
      <c r="I342" s="91" t="s">
        <v>834</v>
      </c>
      <c r="J342" s="90">
        <v>500000</v>
      </c>
      <c r="K342" s="127">
        <v>0</v>
      </c>
      <c r="L342" s="127">
        <f t="shared" si="51"/>
        <v>500000</v>
      </c>
      <c r="M342" s="131"/>
    </row>
    <row r="343" spans="1:13" ht="12.75">
      <c r="A343" s="91"/>
      <c r="B343" s="93" t="s">
        <v>673</v>
      </c>
      <c r="C343" s="100"/>
      <c r="D343" s="91" t="s">
        <v>84</v>
      </c>
      <c r="E343" s="91" t="s">
        <v>33</v>
      </c>
      <c r="F343" s="91" t="s">
        <v>831</v>
      </c>
      <c r="G343" s="91" t="s">
        <v>323</v>
      </c>
      <c r="H343" s="91" t="s">
        <v>40</v>
      </c>
      <c r="I343" s="91" t="s">
        <v>45</v>
      </c>
      <c r="J343" s="90">
        <v>500000</v>
      </c>
      <c r="K343" s="127">
        <v>0</v>
      </c>
      <c r="L343" s="127">
        <f t="shared" si="51"/>
        <v>500000</v>
      </c>
      <c r="M343" s="131"/>
    </row>
    <row r="344" spans="1:13" ht="12.75">
      <c r="A344" s="91"/>
      <c r="B344" s="93" t="s">
        <v>43</v>
      </c>
      <c r="C344" s="100"/>
      <c r="D344" s="91" t="s">
        <v>84</v>
      </c>
      <c r="E344" s="91" t="s">
        <v>33</v>
      </c>
      <c r="F344" s="91" t="s">
        <v>831</v>
      </c>
      <c r="G344" s="91" t="s">
        <v>323</v>
      </c>
      <c r="H344" s="91" t="s">
        <v>40</v>
      </c>
      <c r="I344" s="91" t="s">
        <v>42</v>
      </c>
      <c r="J344" s="90">
        <v>500000</v>
      </c>
      <c r="K344" s="127">
        <v>0</v>
      </c>
      <c r="L344" s="127">
        <f t="shared" si="51"/>
        <v>500000</v>
      </c>
      <c r="M344" s="131"/>
    </row>
    <row r="345" spans="1:13" ht="72">
      <c r="A345" s="91"/>
      <c r="B345" s="123" t="s">
        <v>327</v>
      </c>
      <c r="C345" s="105"/>
      <c r="D345" s="94" t="s">
        <v>84</v>
      </c>
      <c r="E345" s="94" t="s">
        <v>33</v>
      </c>
      <c r="F345" s="94" t="s">
        <v>831</v>
      </c>
      <c r="G345" s="94" t="s">
        <v>328</v>
      </c>
      <c r="H345" s="94" t="s">
        <v>823</v>
      </c>
      <c r="I345" s="94" t="s">
        <v>823</v>
      </c>
      <c r="J345" s="96">
        <f aca="true" t="shared" si="52" ref="J345:K352">J346</f>
        <v>2131300</v>
      </c>
      <c r="K345" s="112">
        <f t="shared" si="52"/>
        <v>475800</v>
      </c>
      <c r="L345" s="112">
        <f t="shared" si="50"/>
        <v>1655500</v>
      </c>
      <c r="M345" s="131"/>
    </row>
    <row r="346" spans="1:13" ht="48">
      <c r="A346" s="91"/>
      <c r="B346" s="97" t="s">
        <v>13</v>
      </c>
      <c r="C346" s="97"/>
      <c r="D346" s="94" t="s">
        <v>84</v>
      </c>
      <c r="E346" s="94" t="s">
        <v>33</v>
      </c>
      <c r="F346" s="94" t="s">
        <v>831</v>
      </c>
      <c r="G346" s="94" t="s">
        <v>329</v>
      </c>
      <c r="H346" s="94" t="s">
        <v>823</v>
      </c>
      <c r="I346" s="94" t="s">
        <v>823</v>
      </c>
      <c r="J346" s="96">
        <f t="shared" si="52"/>
        <v>2131300</v>
      </c>
      <c r="K346" s="112">
        <f t="shared" si="52"/>
        <v>475800</v>
      </c>
      <c r="L346" s="112">
        <f t="shared" si="50"/>
        <v>1655500</v>
      </c>
      <c r="M346" s="131"/>
    </row>
    <row r="347" spans="1:13" ht="24.75" customHeight="1">
      <c r="A347" s="91"/>
      <c r="B347" s="97" t="s">
        <v>26</v>
      </c>
      <c r="C347" s="97"/>
      <c r="D347" s="94" t="s">
        <v>84</v>
      </c>
      <c r="E347" s="94" t="s">
        <v>33</v>
      </c>
      <c r="F347" s="94" t="s">
        <v>831</v>
      </c>
      <c r="G347" s="94" t="s">
        <v>326</v>
      </c>
      <c r="H347" s="94" t="s">
        <v>823</v>
      </c>
      <c r="I347" s="94" t="s">
        <v>823</v>
      </c>
      <c r="J347" s="96">
        <f t="shared" si="52"/>
        <v>2131300</v>
      </c>
      <c r="K347" s="112">
        <f t="shared" si="52"/>
        <v>475800</v>
      </c>
      <c r="L347" s="112">
        <f t="shared" si="50"/>
        <v>1655500</v>
      </c>
      <c r="M347" s="131"/>
    </row>
    <row r="348" spans="1:13" ht="24">
      <c r="A348" s="91"/>
      <c r="B348" s="100" t="s">
        <v>25</v>
      </c>
      <c r="C348" s="100"/>
      <c r="D348" s="91" t="s">
        <v>84</v>
      </c>
      <c r="E348" s="91" t="s">
        <v>33</v>
      </c>
      <c r="F348" s="91" t="s">
        <v>831</v>
      </c>
      <c r="G348" s="91" t="s">
        <v>326</v>
      </c>
      <c r="H348" s="91" t="s">
        <v>24</v>
      </c>
      <c r="I348" s="91" t="s">
        <v>823</v>
      </c>
      <c r="J348" s="90">
        <f t="shared" si="52"/>
        <v>2131300</v>
      </c>
      <c r="K348" s="127">
        <f t="shared" si="52"/>
        <v>475800</v>
      </c>
      <c r="L348" s="127">
        <f t="shared" si="50"/>
        <v>1655500</v>
      </c>
      <c r="M348" s="131"/>
    </row>
    <row r="349" spans="1:13" ht="12.75">
      <c r="A349" s="91"/>
      <c r="B349" s="95" t="s">
        <v>23</v>
      </c>
      <c r="C349" s="95"/>
      <c r="D349" s="91" t="s">
        <v>84</v>
      </c>
      <c r="E349" s="91" t="s">
        <v>33</v>
      </c>
      <c r="F349" s="91" t="s">
        <v>831</v>
      </c>
      <c r="G349" s="91" t="s">
        <v>326</v>
      </c>
      <c r="H349" s="91" t="s">
        <v>22</v>
      </c>
      <c r="I349" s="91" t="s">
        <v>823</v>
      </c>
      <c r="J349" s="90">
        <f t="shared" si="52"/>
        <v>2131300</v>
      </c>
      <c r="K349" s="127">
        <f t="shared" si="52"/>
        <v>475800</v>
      </c>
      <c r="L349" s="127">
        <f t="shared" si="50"/>
        <v>1655500</v>
      </c>
      <c r="M349" s="131"/>
    </row>
    <row r="350" spans="1:13" ht="48">
      <c r="A350" s="91"/>
      <c r="B350" s="124" t="s">
        <v>90</v>
      </c>
      <c r="C350" s="100"/>
      <c r="D350" s="91" t="s">
        <v>84</v>
      </c>
      <c r="E350" s="91" t="s">
        <v>33</v>
      </c>
      <c r="F350" s="91" t="s">
        <v>831</v>
      </c>
      <c r="G350" s="91" t="s">
        <v>326</v>
      </c>
      <c r="H350" s="91" t="s">
        <v>19</v>
      </c>
      <c r="I350" s="91" t="s">
        <v>823</v>
      </c>
      <c r="J350" s="90">
        <f t="shared" si="52"/>
        <v>2131300</v>
      </c>
      <c r="K350" s="127">
        <f t="shared" si="52"/>
        <v>475800</v>
      </c>
      <c r="L350" s="127">
        <f t="shared" si="50"/>
        <v>1655500</v>
      </c>
      <c r="M350" s="131"/>
    </row>
    <row r="351" spans="1:13" ht="12.75">
      <c r="A351" s="91"/>
      <c r="B351" s="93" t="s">
        <v>669</v>
      </c>
      <c r="C351" s="100"/>
      <c r="D351" s="91" t="s">
        <v>84</v>
      </c>
      <c r="E351" s="91" t="s">
        <v>33</v>
      </c>
      <c r="F351" s="91" t="s">
        <v>831</v>
      </c>
      <c r="G351" s="91" t="s">
        <v>326</v>
      </c>
      <c r="H351" s="91" t="s">
        <v>19</v>
      </c>
      <c r="I351" s="91" t="s">
        <v>834</v>
      </c>
      <c r="J351" s="90">
        <f t="shared" si="52"/>
        <v>2131300</v>
      </c>
      <c r="K351" s="127">
        <f t="shared" si="52"/>
        <v>475800</v>
      </c>
      <c r="L351" s="127">
        <f t="shared" si="50"/>
        <v>1655500</v>
      </c>
      <c r="M351" s="131"/>
    </row>
    <row r="352" spans="1:13" ht="12.75">
      <c r="A352" s="91"/>
      <c r="B352" s="100" t="s">
        <v>690</v>
      </c>
      <c r="C352" s="100"/>
      <c r="D352" s="91" t="s">
        <v>84</v>
      </c>
      <c r="E352" s="91" t="s">
        <v>33</v>
      </c>
      <c r="F352" s="91" t="s">
        <v>831</v>
      </c>
      <c r="G352" s="91" t="s">
        <v>326</v>
      </c>
      <c r="H352" s="91" t="s">
        <v>19</v>
      </c>
      <c r="I352" s="91" t="s">
        <v>21</v>
      </c>
      <c r="J352" s="90">
        <f t="shared" si="52"/>
        <v>2131300</v>
      </c>
      <c r="K352" s="127">
        <f t="shared" si="52"/>
        <v>475800</v>
      </c>
      <c r="L352" s="127">
        <f t="shared" si="50"/>
        <v>1655500</v>
      </c>
      <c r="M352" s="131"/>
    </row>
    <row r="353" spans="1:13" ht="24">
      <c r="A353" s="91"/>
      <c r="B353" s="100" t="s">
        <v>89</v>
      </c>
      <c r="C353" s="100"/>
      <c r="D353" s="91" t="s">
        <v>84</v>
      </c>
      <c r="E353" s="91" t="s">
        <v>33</v>
      </c>
      <c r="F353" s="91" t="s">
        <v>831</v>
      </c>
      <c r="G353" s="91" t="s">
        <v>326</v>
      </c>
      <c r="H353" s="91" t="s">
        <v>19</v>
      </c>
      <c r="I353" s="91" t="s">
        <v>18</v>
      </c>
      <c r="J353" s="90">
        <v>2131300</v>
      </c>
      <c r="K353" s="127">
        <v>475800</v>
      </c>
      <c r="L353" s="127">
        <f t="shared" si="50"/>
        <v>1655500</v>
      </c>
      <c r="M353" s="131"/>
    </row>
    <row r="354" spans="1:13" ht="12.75">
      <c r="A354" s="91"/>
      <c r="B354" s="98" t="s">
        <v>503</v>
      </c>
      <c r="C354" s="98"/>
      <c r="D354" s="94" t="s">
        <v>84</v>
      </c>
      <c r="E354" s="94" t="s">
        <v>28</v>
      </c>
      <c r="F354" s="94" t="s">
        <v>15</v>
      </c>
      <c r="G354" s="99" t="s">
        <v>838</v>
      </c>
      <c r="H354" s="94" t="s">
        <v>823</v>
      </c>
      <c r="I354" s="94" t="s">
        <v>823</v>
      </c>
      <c r="J354" s="96">
        <f>J355+J365</f>
        <v>126400</v>
      </c>
      <c r="K354" s="96">
        <f>K355+K365</f>
        <v>26600</v>
      </c>
      <c r="L354" s="96">
        <f>L355+L365</f>
        <v>99800</v>
      </c>
      <c r="M354" s="131"/>
    </row>
    <row r="355" spans="1:13" ht="12.75">
      <c r="A355" s="91"/>
      <c r="B355" s="98" t="s">
        <v>501</v>
      </c>
      <c r="C355" s="98"/>
      <c r="D355" s="94" t="s">
        <v>84</v>
      </c>
      <c r="E355" s="94" t="s">
        <v>28</v>
      </c>
      <c r="F355" s="94" t="s">
        <v>831</v>
      </c>
      <c r="G355" s="99" t="s">
        <v>838</v>
      </c>
      <c r="H355" s="94" t="s">
        <v>823</v>
      </c>
      <c r="I355" s="94" t="s">
        <v>823</v>
      </c>
      <c r="J355" s="96">
        <f>J356</f>
        <v>106400</v>
      </c>
      <c r="K355" s="96">
        <f>K356</f>
        <v>26600</v>
      </c>
      <c r="L355" s="96">
        <f>L356</f>
        <v>79800</v>
      </c>
      <c r="M355" s="131"/>
    </row>
    <row r="356" spans="1:13" ht="27" customHeight="1">
      <c r="A356" s="91"/>
      <c r="B356" s="97" t="s">
        <v>291</v>
      </c>
      <c r="C356" s="97"/>
      <c r="D356" s="94" t="s">
        <v>84</v>
      </c>
      <c r="E356" s="94" t="s">
        <v>28</v>
      </c>
      <c r="F356" s="94" t="s">
        <v>831</v>
      </c>
      <c r="G356" s="94" t="s">
        <v>176</v>
      </c>
      <c r="H356" s="94" t="s">
        <v>823</v>
      </c>
      <c r="I356" s="94" t="s">
        <v>823</v>
      </c>
      <c r="J356" s="96">
        <f aca="true" t="shared" si="53" ref="J356:J363">J357</f>
        <v>106400</v>
      </c>
      <c r="K356" s="112">
        <f aca="true" t="shared" si="54" ref="K356:K363">K357</f>
        <v>26600</v>
      </c>
      <c r="L356" s="112">
        <f aca="true" t="shared" si="55" ref="L356:L386">J356-K356</f>
        <v>79800</v>
      </c>
      <c r="M356" s="131"/>
    </row>
    <row r="357" spans="1:13" s="87" customFormat="1" ht="24">
      <c r="A357" s="94"/>
      <c r="B357" s="97" t="s">
        <v>837</v>
      </c>
      <c r="C357" s="97"/>
      <c r="D357" s="94" t="s">
        <v>84</v>
      </c>
      <c r="E357" s="94" t="s">
        <v>28</v>
      </c>
      <c r="F357" s="94" t="s">
        <v>831</v>
      </c>
      <c r="G357" s="94" t="s">
        <v>177</v>
      </c>
      <c r="H357" s="94" t="s">
        <v>823</v>
      </c>
      <c r="I357" s="94" t="s">
        <v>823</v>
      </c>
      <c r="J357" s="96">
        <f t="shared" si="53"/>
        <v>106400</v>
      </c>
      <c r="K357" s="112">
        <f t="shared" si="54"/>
        <v>26600</v>
      </c>
      <c r="L357" s="112">
        <f t="shared" si="55"/>
        <v>79800</v>
      </c>
      <c r="M357" s="131"/>
    </row>
    <row r="358" spans="1:13" s="87" customFormat="1" ht="48" customHeight="1">
      <c r="A358" s="94"/>
      <c r="B358" s="98" t="s">
        <v>32</v>
      </c>
      <c r="C358" s="98"/>
      <c r="D358" s="94" t="s">
        <v>84</v>
      </c>
      <c r="E358" s="94" t="s">
        <v>28</v>
      </c>
      <c r="F358" s="94" t="s">
        <v>831</v>
      </c>
      <c r="G358" s="94" t="s">
        <v>186</v>
      </c>
      <c r="H358" s="94" t="s">
        <v>823</v>
      </c>
      <c r="I358" s="94" t="s">
        <v>823</v>
      </c>
      <c r="J358" s="96">
        <f t="shared" si="53"/>
        <v>106400</v>
      </c>
      <c r="K358" s="112">
        <f t="shared" si="54"/>
        <v>26600</v>
      </c>
      <c r="L358" s="112">
        <f t="shared" si="55"/>
        <v>79800</v>
      </c>
      <c r="M358" s="131"/>
    </row>
    <row r="359" spans="1:13" s="87" customFormat="1" ht="24">
      <c r="A359" s="94"/>
      <c r="B359" s="97" t="s">
        <v>31</v>
      </c>
      <c r="C359" s="97"/>
      <c r="D359" s="94" t="s">
        <v>84</v>
      </c>
      <c r="E359" s="94" t="s">
        <v>28</v>
      </c>
      <c r="F359" s="94" t="s">
        <v>831</v>
      </c>
      <c r="G359" s="94" t="s">
        <v>330</v>
      </c>
      <c r="H359" s="94" t="s">
        <v>823</v>
      </c>
      <c r="I359" s="94" t="s">
        <v>823</v>
      </c>
      <c r="J359" s="96">
        <f t="shared" si="53"/>
        <v>106400</v>
      </c>
      <c r="K359" s="112">
        <f t="shared" si="54"/>
        <v>26600</v>
      </c>
      <c r="L359" s="112">
        <f t="shared" si="55"/>
        <v>79800</v>
      </c>
      <c r="M359" s="131"/>
    </row>
    <row r="360" spans="1:13" s="87" customFormat="1" ht="12.75">
      <c r="A360" s="94"/>
      <c r="B360" s="93" t="s">
        <v>445</v>
      </c>
      <c r="C360" s="93"/>
      <c r="D360" s="91" t="s">
        <v>84</v>
      </c>
      <c r="E360" s="91" t="s">
        <v>28</v>
      </c>
      <c r="F360" s="91" t="s">
        <v>831</v>
      </c>
      <c r="G360" s="91" t="s">
        <v>330</v>
      </c>
      <c r="H360" s="91" t="s">
        <v>442</v>
      </c>
      <c r="I360" s="91" t="s">
        <v>823</v>
      </c>
      <c r="J360" s="90">
        <f t="shared" si="53"/>
        <v>106400</v>
      </c>
      <c r="K360" s="127">
        <f t="shared" si="54"/>
        <v>26600</v>
      </c>
      <c r="L360" s="127">
        <f t="shared" si="55"/>
        <v>79800</v>
      </c>
      <c r="M360" s="131"/>
    </row>
    <row r="361" spans="1:13" ht="12.75">
      <c r="A361" s="91"/>
      <c r="B361" s="93" t="s">
        <v>802</v>
      </c>
      <c r="C361" s="93"/>
      <c r="D361" s="91" t="s">
        <v>84</v>
      </c>
      <c r="E361" s="91" t="s">
        <v>28</v>
      </c>
      <c r="F361" s="91" t="s">
        <v>831</v>
      </c>
      <c r="G361" s="91" t="s">
        <v>330</v>
      </c>
      <c r="H361" s="91" t="s">
        <v>829</v>
      </c>
      <c r="I361" s="91" t="s">
        <v>823</v>
      </c>
      <c r="J361" s="90">
        <f t="shared" si="53"/>
        <v>106400</v>
      </c>
      <c r="K361" s="127">
        <f t="shared" si="54"/>
        <v>26600</v>
      </c>
      <c r="L361" s="127">
        <f t="shared" si="55"/>
        <v>79800</v>
      </c>
      <c r="M361" s="131"/>
    </row>
    <row r="362" spans="1:13" ht="12.75">
      <c r="A362" s="91"/>
      <c r="B362" s="93" t="s">
        <v>669</v>
      </c>
      <c r="C362" s="93"/>
      <c r="D362" s="91" t="s">
        <v>84</v>
      </c>
      <c r="E362" s="91" t="s">
        <v>28</v>
      </c>
      <c r="F362" s="91" t="s">
        <v>831</v>
      </c>
      <c r="G362" s="91" t="s">
        <v>330</v>
      </c>
      <c r="H362" s="91" t="s">
        <v>829</v>
      </c>
      <c r="I362" s="91" t="s">
        <v>834</v>
      </c>
      <c r="J362" s="90">
        <f t="shared" si="53"/>
        <v>106400</v>
      </c>
      <c r="K362" s="127">
        <f t="shared" si="54"/>
        <v>26600</v>
      </c>
      <c r="L362" s="127">
        <f t="shared" si="55"/>
        <v>79800</v>
      </c>
      <c r="M362" s="131"/>
    </row>
    <row r="363" spans="1:13" ht="12.75">
      <c r="A363" s="91"/>
      <c r="B363" s="93" t="s">
        <v>820</v>
      </c>
      <c r="C363" s="93"/>
      <c r="D363" s="91" t="s">
        <v>84</v>
      </c>
      <c r="E363" s="91" t="s">
        <v>28</v>
      </c>
      <c r="F363" s="91" t="s">
        <v>831</v>
      </c>
      <c r="G363" s="91" t="s">
        <v>330</v>
      </c>
      <c r="H363" s="91" t="s">
        <v>829</v>
      </c>
      <c r="I363" s="91" t="s">
        <v>833</v>
      </c>
      <c r="J363" s="90">
        <f t="shared" si="53"/>
        <v>106400</v>
      </c>
      <c r="K363" s="127">
        <f t="shared" si="54"/>
        <v>26600</v>
      </c>
      <c r="L363" s="127">
        <f t="shared" si="55"/>
        <v>79800</v>
      </c>
      <c r="M363" s="131"/>
    </row>
    <row r="364" spans="1:13" ht="24" customHeight="1">
      <c r="A364" s="91"/>
      <c r="B364" s="93" t="s">
        <v>832</v>
      </c>
      <c r="C364" s="93"/>
      <c r="D364" s="91" t="s">
        <v>84</v>
      </c>
      <c r="E364" s="91" t="s">
        <v>28</v>
      </c>
      <c r="F364" s="91" t="s">
        <v>831</v>
      </c>
      <c r="G364" s="91" t="s">
        <v>330</v>
      </c>
      <c r="H364" s="91" t="s">
        <v>829</v>
      </c>
      <c r="I364" s="91" t="s">
        <v>828</v>
      </c>
      <c r="J364" s="90">
        <v>106400</v>
      </c>
      <c r="K364" s="127">
        <v>26600</v>
      </c>
      <c r="L364" s="127">
        <f t="shared" si="55"/>
        <v>79800</v>
      </c>
      <c r="M364" s="131"/>
    </row>
    <row r="365" spans="1:13" ht="14.25" customHeight="1">
      <c r="A365" s="91"/>
      <c r="B365" s="98" t="s">
        <v>801</v>
      </c>
      <c r="C365" s="93"/>
      <c r="D365" s="94" t="s">
        <v>84</v>
      </c>
      <c r="E365" s="94" t="s">
        <v>28</v>
      </c>
      <c r="F365" s="94" t="s">
        <v>830</v>
      </c>
      <c r="G365" s="94" t="s">
        <v>838</v>
      </c>
      <c r="H365" s="94" t="s">
        <v>823</v>
      </c>
      <c r="I365" s="94" t="s">
        <v>823</v>
      </c>
      <c r="J365" s="96">
        <f aca="true" t="shared" si="56" ref="J365:J373">J366</f>
        <v>20000</v>
      </c>
      <c r="K365" s="96">
        <f aca="true" t="shared" si="57" ref="K365:K373">K366</f>
        <v>0</v>
      </c>
      <c r="L365" s="96">
        <f aca="true" t="shared" si="58" ref="L365:L373">L366</f>
        <v>20000</v>
      </c>
      <c r="M365" s="131"/>
    </row>
    <row r="366" spans="1:13" ht="27" customHeight="1">
      <c r="A366" s="91"/>
      <c r="B366" s="97" t="s">
        <v>291</v>
      </c>
      <c r="C366" s="93"/>
      <c r="D366" s="94" t="s">
        <v>84</v>
      </c>
      <c r="E366" s="94" t="s">
        <v>28</v>
      </c>
      <c r="F366" s="94" t="s">
        <v>830</v>
      </c>
      <c r="G366" s="94" t="s">
        <v>176</v>
      </c>
      <c r="H366" s="94" t="s">
        <v>823</v>
      </c>
      <c r="I366" s="94" t="s">
        <v>823</v>
      </c>
      <c r="J366" s="96">
        <f t="shared" si="56"/>
        <v>20000</v>
      </c>
      <c r="K366" s="96">
        <f t="shared" si="57"/>
        <v>0</v>
      </c>
      <c r="L366" s="96">
        <f t="shared" si="58"/>
        <v>20000</v>
      </c>
      <c r="M366" s="131"/>
    </row>
    <row r="367" spans="1:13" ht="26.25" customHeight="1">
      <c r="A367" s="91"/>
      <c r="B367" s="97" t="s">
        <v>837</v>
      </c>
      <c r="C367" s="93"/>
      <c r="D367" s="94" t="s">
        <v>84</v>
      </c>
      <c r="E367" s="94" t="s">
        <v>28</v>
      </c>
      <c r="F367" s="94" t="s">
        <v>830</v>
      </c>
      <c r="G367" s="94" t="s">
        <v>177</v>
      </c>
      <c r="H367" s="94" t="s">
        <v>823</v>
      </c>
      <c r="I367" s="94" t="s">
        <v>823</v>
      </c>
      <c r="J367" s="96">
        <f t="shared" si="56"/>
        <v>20000</v>
      </c>
      <c r="K367" s="96">
        <f t="shared" si="57"/>
        <v>0</v>
      </c>
      <c r="L367" s="96">
        <f t="shared" si="58"/>
        <v>20000</v>
      </c>
      <c r="M367" s="131"/>
    </row>
    <row r="368" spans="1:13" ht="27.75" customHeight="1">
      <c r="A368" s="91"/>
      <c r="B368" s="98" t="s">
        <v>17</v>
      </c>
      <c r="C368" s="93"/>
      <c r="D368" s="94" t="s">
        <v>84</v>
      </c>
      <c r="E368" s="94" t="s">
        <v>28</v>
      </c>
      <c r="F368" s="94" t="s">
        <v>830</v>
      </c>
      <c r="G368" s="94" t="s">
        <v>193</v>
      </c>
      <c r="H368" s="94" t="s">
        <v>823</v>
      </c>
      <c r="I368" s="94" t="s">
        <v>823</v>
      </c>
      <c r="J368" s="96">
        <f t="shared" si="56"/>
        <v>20000</v>
      </c>
      <c r="K368" s="96">
        <f t="shared" si="57"/>
        <v>0</v>
      </c>
      <c r="L368" s="96">
        <f t="shared" si="58"/>
        <v>20000</v>
      </c>
      <c r="M368" s="131"/>
    </row>
    <row r="369" spans="1:13" ht="36.75" customHeight="1">
      <c r="A369" s="91"/>
      <c r="B369" s="98" t="s">
        <v>103</v>
      </c>
      <c r="C369" s="93"/>
      <c r="D369" s="94" t="s">
        <v>84</v>
      </c>
      <c r="E369" s="94" t="s">
        <v>28</v>
      </c>
      <c r="F369" s="94" t="s">
        <v>830</v>
      </c>
      <c r="G369" s="94" t="s">
        <v>331</v>
      </c>
      <c r="H369" s="94" t="s">
        <v>823</v>
      </c>
      <c r="I369" s="94" t="s">
        <v>823</v>
      </c>
      <c r="J369" s="96">
        <f t="shared" si="56"/>
        <v>20000</v>
      </c>
      <c r="K369" s="96">
        <f t="shared" si="57"/>
        <v>0</v>
      </c>
      <c r="L369" s="96">
        <f t="shared" si="58"/>
        <v>20000</v>
      </c>
      <c r="M369" s="131"/>
    </row>
    <row r="370" spans="1:13" ht="14.25" customHeight="1">
      <c r="A370" s="91"/>
      <c r="B370" s="93" t="s">
        <v>105</v>
      </c>
      <c r="C370" s="93"/>
      <c r="D370" s="91" t="s">
        <v>84</v>
      </c>
      <c r="E370" s="91" t="s">
        <v>28</v>
      </c>
      <c r="F370" s="91" t="s">
        <v>830</v>
      </c>
      <c r="G370" s="91" t="s">
        <v>331</v>
      </c>
      <c r="H370" s="91" t="s">
        <v>29</v>
      </c>
      <c r="I370" s="91" t="s">
        <v>823</v>
      </c>
      <c r="J370" s="90">
        <f t="shared" si="56"/>
        <v>20000</v>
      </c>
      <c r="K370" s="90">
        <f t="shared" si="57"/>
        <v>0</v>
      </c>
      <c r="L370" s="90">
        <f t="shared" si="58"/>
        <v>20000</v>
      </c>
      <c r="M370" s="131"/>
    </row>
    <row r="371" spans="1:13" ht="14.25" customHeight="1">
      <c r="A371" s="91"/>
      <c r="B371" s="93" t="s">
        <v>106</v>
      </c>
      <c r="C371" s="93"/>
      <c r="D371" s="91" t="s">
        <v>84</v>
      </c>
      <c r="E371" s="91" t="s">
        <v>28</v>
      </c>
      <c r="F371" s="91" t="s">
        <v>830</v>
      </c>
      <c r="G371" s="91" t="s">
        <v>331</v>
      </c>
      <c r="H371" s="91" t="s">
        <v>104</v>
      </c>
      <c r="I371" s="91" t="s">
        <v>823</v>
      </c>
      <c r="J371" s="90">
        <f t="shared" si="56"/>
        <v>20000</v>
      </c>
      <c r="K371" s="90">
        <f t="shared" si="57"/>
        <v>0</v>
      </c>
      <c r="L371" s="90">
        <f t="shared" si="58"/>
        <v>20000</v>
      </c>
      <c r="M371" s="131"/>
    </row>
    <row r="372" spans="1:13" ht="14.25" customHeight="1">
      <c r="A372" s="91"/>
      <c r="B372" s="93" t="s">
        <v>669</v>
      </c>
      <c r="C372" s="93"/>
      <c r="D372" s="91" t="s">
        <v>84</v>
      </c>
      <c r="E372" s="91" t="s">
        <v>28</v>
      </c>
      <c r="F372" s="91" t="s">
        <v>830</v>
      </c>
      <c r="G372" s="91" t="s">
        <v>331</v>
      </c>
      <c r="H372" s="91" t="s">
        <v>104</v>
      </c>
      <c r="I372" s="91" t="s">
        <v>834</v>
      </c>
      <c r="J372" s="90">
        <f t="shared" si="56"/>
        <v>20000</v>
      </c>
      <c r="K372" s="90">
        <f t="shared" si="57"/>
        <v>0</v>
      </c>
      <c r="L372" s="90">
        <f t="shared" si="58"/>
        <v>20000</v>
      </c>
      <c r="M372" s="131"/>
    </row>
    <row r="373" spans="1:13" ht="14.25" customHeight="1">
      <c r="A373" s="91"/>
      <c r="B373" s="93" t="s">
        <v>702</v>
      </c>
      <c r="C373" s="93"/>
      <c r="D373" s="91" t="s">
        <v>84</v>
      </c>
      <c r="E373" s="91" t="s">
        <v>28</v>
      </c>
      <c r="F373" s="91" t="s">
        <v>830</v>
      </c>
      <c r="G373" s="91" t="s">
        <v>331</v>
      </c>
      <c r="H373" s="91" t="s">
        <v>104</v>
      </c>
      <c r="I373" s="91" t="s">
        <v>107</v>
      </c>
      <c r="J373" s="90">
        <f t="shared" si="56"/>
        <v>20000</v>
      </c>
      <c r="K373" s="90">
        <f t="shared" si="57"/>
        <v>0</v>
      </c>
      <c r="L373" s="90">
        <f t="shared" si="58"/>
        <v>20000</v>
      </c>
      <c r="M373" s="131"/>
    </row>
    <row r="374" spans="1:13" ht="14.25" customHeight="1">
      <c r="A374" s="91"/>
      <c r="B374" s="93" t="s">
        <v>109</v>
      </c>
      <c r="C374" s="93"/>
      <c r="D374" s="91" t="s">
        <v>84</v>
      </c>
      <c r="E374" s="91" t="s">
        <v>28</v>
      </c>
      <c r="F374" s="91" t="s">
        <v>830</v>
      </c>
      <c r="G374" s="91" t="s">
        <v>331</v>
      </c>
      <c r="H374" s="91" t="s">
        <v>104</v>
      </c>
      <c r="I374" s="91" t="s">
        <v>108</v>
      </c>
      <c r="J374" s="90">
        <v>20000</v>
      </c>
      <c r="K374" s="127">
        <v>0</v>
      </c>
      <c r="L374" s="127">
        <f>J374-K374</f>
        <v>20000</v>
      </c>
      <c r="M374" s="131"/>
    </row>
    <row r="375" spans="1:13" ht="12.75">
      <c r="A375" s="91"/>
      <c r="B375" s="98" t="s">
        <v>474</v>
      </c>
      <c r="C375" s="98"/>
      <c r="D375" s="94" t="s">
        <v>84</v>
      </c>
      <c r="E375" s="94" t="s">
        <v>20</v>
      </c>
      <c r="F375" s="94" t="s">
        <v>15</v>
      </c>
      <c r="G375" s="99" t="s">
        <v>838</v>
      </c>
      <c r="H375" s="94" t="s">
        <v>823</v>
      </c>
      <c r="I375" s="94" t="s">
        <v>823</v>
      </c>
      <c r="J375" s="96">
        <f aca="true" t="shared" si="59" ref="J375:J385">J376</f>
        <v>882600</v>
      </c>
      <c r="K375" s="112">
        <f aca="true" t="shared" si="60" ref="K375:L385">K376</f>
        <v>105900</v>
      </c>
      <c r="L375" s="112">
        <f t="shared" si="55"/>
        <v>776700</v>
      </c>
      <c r="M375" s="131"/>
    </row>
    <row r="376" spans="1:13" ht="12.75">
      <c r="A376" s="91"/>
      <c r="B376" s="98" t="s">
        <v>27</v>
      </c>
      <c r="C376" s="98"/>
      <c r="D376" s="94" t="s">
        <v>84</v>
      </c>
      <c r="E376" s="94" t="s">
        <v>20</v>
      </c>
      <c r="F376" s="94" t="s">
        <v>831</v>
      </c>
      <c r="G376" s="99" t="s">
        <v>838</v>
      </c>
      <c r="H376" s="94" t="s">
        <v>823</v>
      </c>
      <c r="I376" s="94" t="s">
        <v>823</v>
      </c>
      <c r="J376" s="96">
        <f>J377</f>
        <v>882600</v>
      </c>
      <c r="K376" s="96">
        <f t="shared" si="60"/>
        <v>105900</v>
      </c>
      <c r="L376" s="96">
        <f t="shared" si="60"/>
        <v>776700</v>
      </c>
      <c r="M376" s="131"/>
    </row>
    <row r="377" spans="1:13" ht="48">
      <c r="A377" s="91"/>
      <c r="B377" s="98" t="s">
        <v>317</v>
      </c>
      <c r="C377" s="98"/>
      <c r="D377" s="94" t="s">
        <v>84</v>
      </c>
      <c r="E377" s="94" t="s">
        <v>20</v>
      </c>
      <c r="F377" s="94" t="s">
        <v>831</v>
      </c>
      <c r="G377" s="103" t="s">
        <v>318</v>
      </c>
      <c r="H377" s="94" t="s">
        <v>823</v>
      </c>
      <c r="I377" s="94" t="s">
        <v>823</v>
      </c>
      <c r="J377" s="96">
        <f t="shared" si="59"/>
        <v>882600</v>
      </c>
      <c r="K377" s="112">
        <f t="shared" si="60"/>
        <v>105900</v>
      </c>
      <c r="L377" s="112">
        <f>J377-K377</f>
        <v>776700</v>
      </c>
      <c r="M377" s="131"/>
    </row>
    <row r="378" spans="1:13" ht="72">
      <c r="A378" s="91"/>
      <c r="B378" s="125" t="s">
        <v>335</v>
      </c>
      <c r="C378" s="104"/>
      <c r="D378" s="94" t="s">
        <v>84</v>
      </c>
      <c r="E378" s="94" t="s">
        <v>20</v>
      </c>
      <c r="F378" s="94" t="s">
        <v>831</v>
      </c>
      <c r="G378" s="103" t="s">
        <v>334</v>
      </c>
      <c r="H378" s="94" t="s">
        <v>823</v>
      </c>
      <c r="I378" s="94" t="s">
        <v>823</v>
      </c>
      <c r="J378" s="96">
        <f>J379+J387</f>
        <v>882600</v>
      </c>
      <c r="K378" s="96">
        <f>K379+K387</f>
        <v>105900</v>
      </c>
      <c r="L378" s="96">
        <f>L379+L387</f>
        <v>776700</v>
      </c>
      <c r="M378" s="131"/>
    </row>
    <row r="379" spans="1:13" ht="48">
      <c r="A379" s="91"/>
      <c r="B379" s="97" t="s">
        <v>13</v>
      </c>
      <c r="C379" s="97"/>
      <c r="D379" s="94" t="s">
        <v>84</v>
      </c>
      <c r="E379" s="94" t="s">
        <v>20</v>
      </c>
      <c r="F379" s="94" t="s">
        <v>831</v>
      </c>
      <c r="G379" s="103" t="s">
        <v>333</v>
      </c>
      <c r="H379" s="94" t="s">
        <v>823</v>
      </c>
      <c r="I379" s="94" t="s">
        <v>823</v>
      </c>
      <c r="J379" s="96">
        <f t="shared" si="59"/>
        <v>382600</v>
      </c>
      <c r="K379" s="112">
        <f t="shared" si="60"/>
        <v>105900</v>
      </c>
      <c r="L379" s="112">
        <f t="shared" si="55"/>
        <v>276700</v>
      </c>
      <c r="M379" s="131"/>
    </row>
    <row r="380" spans="1:13" s="87" customFormat="1" ht="25.5" customHeight="1">
      <c r="A380" s="94"/>
      <c r="B380" s="97" t="s">
        <v>26</v>
      </c>
      <c r="C380" s="97"/>
      <c r="D380" s="94" t="s">
        <v>84</v>
      </c>
      <c r="E380" s="94" t="s">
        <v>20</v>
      </c>
      <c r="F380" s="94" t="s">
        <v>831</v>
      </c>
      <c r="G380" s="103" t="s">
        <v>332</v>
      </c>
      <c r="H380" s="94" t="s">
        <v>823</v>
      </c>
      <c r="I380" s="94" t="s">
        <v>823</v>
      </c>
      <c r="J380" s="96">
        <f t="shared" si="59"/>
        <v>382600</v>
      </c>
      <c r="K380" s="112">
        <f t="shared" si="60"/>
        <v>105900</v>
      </c>
      <c r="L380" s="112">
        <f t="shared" si="55"/>
        <v>276700</v>
      </c>
      <c r="M380" s="131"/>
    </row>
    <row r="381" spans="1:13" s="87" customFormat="1" ht="24">
      <c r="A381" s="94"/>
      <c r="B381" s="100" t="s">
        <v>25</v>
      </c>
      <c r="C381" s="100"/>
      <c r="D381" s="91" t="s">
        <v>84</v>
      </c>
      <c r="E381" s="91" t="s">
        <v>20</v>
      </c>
      <c r="F381" s="91" t="s">
        <v>831</v>
      </c>
      <c r="G381" s="102" t="s">
        <v>332</v>
      </c>
      <c r="H381" s="91" t="s">
        <v>24</v>
      </c>
      <c r="I381" s="91" t="s">
        <v>823</v>
      </c>
      <c r="J381" s="90">
        <f t="shared" si="59"/>
        <v>382600</v>
      </c>
      <c r="K381" s="127">
        <f t="shared" si="60"/>
        <v>105900</v>
      </c>
      <c r="L381" s="127">
        <f t="shared" si="55"/>
        <v>276700</v>
      </c>
      <c r="M381" s="131"/>
    </row>
    <row r="382" spans="1:13" ht="12.75">
      <c r="A382" s="91"/>
      <c r="B382" s="95" t="s">
        <v>23</v>
      </c>
      <c r="C382" s="95"/>
      <c r="D382" s="91" t="s">
        <v>84</v>
      </c>
      <c r="E382" s="91" t="s">
        <v>20</v>
      </c>
      <c r="F382" s="91" t="s">
        <v>831</v>
      </c>
      <c r="G382" s="102" t="s">
        <v>332</v>
      </c>
      <c r="H382" s="91" t="s">
        <v>22</v>
      </c>
      <c r="I382" s="91" t="s">
        <v>823</v>
      </c>
      <c r="J382" s="90">
        <f t="shared" si="59"/>
        <v>382600</v>
      </c>
      <c r="K382" s="127">
        <f t="shared" si="60"/>
        <v>105900</v>
      </c>
      <c r="L382" s="127">
        <f t="shared" si="55"/>
        <v>276700</v>
      </c>
      <c r="M382" s="131"/>
    </row>
    <row r="383" spans="1:13" ht="48">
      <c r="A383" s="91"/>
      <c r="B383" s="124" t="s">
        <v>90</v>
      </c>
      <c r="C383" s="100"/>
      <c r="D383" s="91" t="s">
        <v>84</v>
      </c>
      <c r="E383" s="91" t="s">
        <v>20</v>
      </c>
      <c r="F383" s="91" t="s">
        <v>831</v>
      </c>
      <c r="G383" s="102" t="s">
        <v>332</v>
      </c>
      <c r="H383" s="91" t="s">
        <v>19</v>
      </c>
      <c r="I383" s="91" t="s">
        <v>823</v>
      </c>
      <c r="J383" s="90">
        <f t="shared" si="59"/>
        <v>382600</v>
      </c>
      <c r="K383" s="127">
        <f t="shared" si="60"/>
        <v>105900</v>
      </c>
      <c r="L383" s="127">
        <f t="shared" si="55"/>
        <v>276700</v>
      </c>
      <c r="M383" s="131"/>
    </row>
    <row r="384" spans="1:13" ht="12.75">
      <c r="A384" s="91"/>
      <c r="B384" s="93" t="s">
        <v>669</v>
      </c>
      <c r="C384" s="100"/>
      <c r="D384" s="91" t="s">
        <v>84</v>
      </c>
      <c r="E384" s="91" t="s">
        <v>20</v>
      </c>
      <c r="F384" s="91" t="s">
        <v>831</v>
      </c>
      <c r="G384" s="102" t="s">
        <v>332</v>
      </c>
      <c r="H384" s="91" t="s">
        <v>19</v>
      </c>
      <c r="I384" s="91" t="s">
        <v>834</v>
      </c>
      <c r="J384" s="90">
        <f t="shared" si="59"/>
        <v>382600</v>
      </c>
      <c r="K384" s="127">
        <f t="shared" si="60"/>
        <v>105900</v>
      </c>
      <c r="L384" s="127">
        <f t="shared" si="55"/>
        <v>276700</v>
      </c>
      <c r="M384" s="131"/>
    </row>
    <row r="385" spans="1:13" ht="12.75">
      <c r="A385" s="91"/>
      <c r="B385" s="100" t="s">
        <v>690</v>
      </c>
      <c r="C385" s="100"/>
      <c r="D385" s="91" t="s">
        <v>84</v>
      </c>
      <c r="E385" s="91" t="s">
        <v>20</v>
      </c>
      <c r="F385" s="91" t="s">
        <v>831</v>
      </c>
      <c r="G385" s="102" t="s">
        <v>332</v>
      </c>
      <c r="H385" s="91" t="s">
        <v>19</v>
      </c>
      <c r="I385" s="91" t="s">
        <v>21</v>
      </c>
      <c r="J385" s="90">
        <f t="shared" si="59"/>
        <v>382600</v>
      </c>
      <c r="K385" s="127">
        <f t="shared" si="60"/>
        <v>105900</v>
      </c>
      <c r="L385" s="127">
        <f t="shared" si="55"/>
        <v>276700</v>
      </c>
      <c r="M385" s="131"/>
    </row>
    <row r="386" spans="1:13" ht="24">
      <c r="A386" s="91"/>
      <c r="B386" s="100" t="s">
        <v>89</v>
      </c>
      <c r="C386" s="100"/>
      <c r="D386" s="91" t="s">
        <v>84</v>
      </c>
      <c r="E386" s="91" t="s">
        <v>20</v>
      </c>
      <c r="F386" s="91" t="s">
        <v>831</v>
      </c>
      <c r="G386" s="102" t="s">
        <v>332</v>
      </c>
      <c r="H386" s="91" t="s">
        <v>19</v>
      </c>
      <c r="I386" s="91" t="s">
        <v>18</v>
      </c>
      <c r="J386" s="90">
        <v>382600</v>
      </c>
      <c r="K386" s="127">
        <v>105900</v>
      </c>
      <c r="L386" s="127">
        <f t="shared" si="55"/>
        <v>276700</v>
      </c>
      <c r="M386" s="131"/>
    </row>
    <row r="387" spans="1:13" ht="36">
      <c r="A387" s="94"/>
      <c r="B387" s="106" t="s">
        <v>337</v>
      </c>
      <c r="C387" s="106"/>
      <c r="D387" s="94" t="s">
        <v>84</v>
      </c>
      <c r="E387" s="94" t="s">
        <v>20</v>
      </c>
      <c r="F387" s="94" t="s">
        <v>831</v>
      </c>
      <c r="G387" s="103" t="s">
        <v>338</v>
      </c>
      <c r="H387" s="94" t="s">
        <v>823</v>
      </c>
      <c r="I387" s="94" t="s">
        <v>823</v>
      </c>
      <c r="J387" s="96">
        <f aca="true" t="shared" si="61" ref="J387:J392">J388</f>
        <v>500000</v>
      </c>
      <c r="K387" s="96">
        <f aca="true" t="shared" si="62" ref="K387:L389">K388</f>
        <v>0</v>
      </c>
      <c r="L387" s="96">
        <f t="shared" si="62"/>
        <v>500000</v>
      </c>
      <c r="M387" s="131"/>
    </row>
    <row r="388" spans="1:13" ht="12.75">
      <c r="A388" s="91"/>
      <c r="B388" s="106" t="s">
        <v>351</v>
      </c>
      <c r="C388" s="100"/>
      <c r="D388" s="94" t="s">
        <v>84</v>
      </c>
      <c r="E388" s="94" t="s">
        <v>20</v>
      </c>
      <c r="F388" s="94" t="s">
        <v>831</v>
      </c>
      <c r="G388" s="103" t="s">
        <v>336</v>
      </c>
      <c r="H388" s="94" t="s">
        <v>823</v>
      </c>
      <c r="I388" s="94" t="s">
        <v>823</v>
      </c>
      <c r="J388" s="96">
        <f t="shared" si="61"/>
        <v>500000</v>
      </c>
      <c r="K388" s="96">
        <f t="shared" si="62"/>
        <v>0</v>
      </c>
      <c r="L388" s="96">
        <f t="shared" si="62"/>
        <v>500000</v>
      </c>
      <c r="M388" s="131"/>
    </row>
    <row r="389" spans="1:13" ht="24">
      <c r="A389" s="91"/>
      <c r="B389" s="93" t="s">
        <v>47</v>
      </c>
      <c r="C389" s="100"/>
      <c r="D389" s="91" t="s">
        <v>84</v>
      </c>
      <c r="E389" s="91" t="s">
        <v>20</v>
      </c>
      <c r="F389" s="91" t="s">
        <v>831</v>
      </c>
      <c r="G389" s="102" t="s">
        <v>336</v>
      </c>
      <c r="H389" s="91" t="s">
        <v>99</v>
      </c>
      <c r="I389" s="91" t="s">
        <v>823</v>
      </c>
      <c r="J389" s="90">
        <f>J390</f>
        <v>500000</v>
      </c>
      <c r="K389" s="90">
        <f t="shared" si="62"/>
        <v>0</v>
      </c>
      <c r="L389" s="90">
        <f t="shared" si="62"/>
        <v>500000</v>
      </c>
      <c r="M389" s="131"/>
    </row>
    <row r="390" spans="1:13" ht="24">
      <c r="A390" s="91"/>
      <c r="B390" s="93" t="s">
        <v>826</v>
      </c>
      <c r="C390" s="100"/>
      <c r="D390" s="91" t="s">
        <v>84</v>
      </c>
      <c r="E390" s="91" t="s">
        <v>20</v>
      </c>
      <c r="F390" s="91" t="s">
        <v>831</v>
      </c>
      <c r="G390" s="102" t="s">
        <v>336</v>
      </c>
      <c r="H390" s="91" t="s">
        <v>98</v>
      </c>
      <c r="I390" s="91" t="s">
        <v>823</v>
      </c>
      <c r="J390" s="90">
        <f t="shared" si="61"/>
        <v>500000</v>
      </c>
      <c r="K390" s="90">
        <f aca="true" t="shared" si="63" ref="K390:L392">K391</f>
        <v>0</v>
      </c>
      <c r="L390" s="90">
        <f t="shared" si="63"/>
        <v>500000</v>
      </c>
      <c r="M390" s="131"/>
    </row>
    <row r="391" spans="1:13" ht="12.75">
      <c r="A391" s="91"/>
      <c r="B391" s="93" t="s">
        <v>669</v>
      </c>
      <c r="C391" s="100"/>
      <c r="D391" s="91" t="s">
        <v>84</v>
      </c>
      <c r="E391" s="91" t="s">
        <v>20</v>
      </c>
      <c r="F391" s="91" t="s">
        <v>831</v>
      </c>
      <c r="G391" s="102" t="s">
        <v>336</v>
      </c>
      <c r="H391" s="91" t="s">
        <v>96</v>
      </c>
      <c r="I391" s="91" t="s">
        <v>834</v>
      </c>
      <c r="J391" s="90">
        <f t="shared" si="61"/>
        <v>500000</v>
      </c>
      <c r="K391" s="90">
        <f t="shared" si="63"/>
        <v>0</v>
      </c>
      <c r="L391" s="90">
        <f t="shared" si="63"/>
        <v>500000</v>
      </c>
      <c r="M391" s="131"/>
    </row>
    <row r="392" spans="1:13" ht="12.75">
      <c r="A392" s="91"/>
      <c r="B392" s="93" t="s">
        <v>673</v>
      </c>
      <c r="C392" s="100"/>
      <c r="D392" s="91" t="s">
        <v>84</v>
      </c>
      <c r="E392" s="91" t="s">
        <v>20</v>
      </c>
      <c r="F392" s="91" t="s">
        <v>831</v>
      </c>
      <c r="G392" s="102" t="s">
        <v>336</v>
      </c>
      <c r="H392" s="91" t="s">
        <v>96</v>
      </c>
      <c r="I392" s="91" t="s">
        <v>45</v>
      </c>
      <c r="J392" s="90">
        <f t="shared" si="61"/>
        <v>500000</v>
      </c>
      <c r="K392" s="90">
        <f t="shared" si="63"/>
        <v>0</v>
      </c>
      <c r="L392" s="90">
        <f t="shared" si="63"/>
        <v>500000</v>
      </c>
      <c r="M392" s="131"/>
    </row>
    <row r="393" spans="1:13" ht="12.75">
      <c r="A393" s="91"/>
      <c r="B393" s="132" t="s">
        <v>434</v>
      </c>
      <c r="C393" s="100"/>
      <c r="D393" s="91" t="s">
        <v>84</v>
      </c>
      <c r="E393" s="91" t="s">
        <v>20</v>
      </c>
      <c r="F393" s="91" t="s">
        <v>831</v>
      </c>
      <c r="G393" s="102" t="s">
        <v>336</v>
      </c>
      <c r="H393" s="91" t="s">
        <v>96</v>
      </c>
      <c r="I393" s="91" t="s">
        <v>41</v>
      </c>
      <c r="J393" s="90">
        <v>500000</v>
      </c>
      <c r="K393" s="127">
        <v>0</v>
      </c>
      <c r="L393" s="127">
        <f>J393-K393</f>
        <v>500000</v>
      </c>
      <c r="M393" s="131"/>
    </row>
    <row r="394" spans="1:13" ht="24">
      <c r="A394" s="91"/>
      <c r="B394" s="149" t="s">
        <v>346</v>
      </c>
      <c r="C394" s="100"/>
      <c r="D394" s="94" t="s">
        <v>84</v>
      </c>
      <c r="E394" s="94" t="s">
        <v>16</v>
      </c>
      <c r="F394" s="94" t="s">
        <v>15</v>
      </c>
      <c r="G394" s="148" t="s">
        <v>838</v>
      </c>
      <c r="H394" s="94" t="s">
        <v>823</v>
      </c>
      <c r="I394" s="94" t="s">
        <v>823</v>
      </c>
      <c r="J394" s="96">
        <f aca="true" t="shared" si="64" ref="J394:J402">J395</f>
        <v>60000</v>
      </c>
      <c r="K394" s="96">
        <f aca="true" t="shared" si="65" ref="K394:K402">K395</f>
        <v>0</v>
      </c>
      <c r="L394" s="96">
        <f aca="true" t="shared" si="66" ref="L394:L402">L395</f>
        <v>60000</v>
      </c>
      <c r="M394" s="131"/>
    </row>
    <row r="395" spans="1:13" ht="24">
      <c r="A395" s="91"/>
      <c r="B395" s="149" t="s">
        <v>347</v>
      </c>
      <c r="C395" s="100"/>
      <c r="D395" s="94" t="s">
        <v>84</v>
      </c>
      <c r="E395" s="94" t="s">
        <v>16</v>
      </c>
      <c r="F395" s="94" t="s">
        <v>831</v>
      </c>
      <c r="G395" s="148" t="s">
        <v>838</v>
      </c>
      <c r="H395" s="94" t="s">
        <v>823</v>
      </c>
      <c r="I395" s="94" t="s">
        <v>823</v>
      </c>
      <c r="J395" s="96">
        <f t="shared" si="64"/>
        <v>60000</v>
      </c>
      <c r="K395" s="96">
        <f t="shared" si="65"/>
        <v>0</v>
      </c>
      <c r="L395" s="96">
        <f t="shared" si="66"/>
        <v>60000</v>
      </c>
      <c r="M395" s="131"/>
    </row>
    <row r="396" spans="1:13" ht="24">
      <c r="A396" s="91"/>
      <c r="B396" s="136" t="s">
        <v>291</v>
      </c>
      <c r="C396" s="100"/>
      <c r="D396" s="94" t="s">
        <v>84</v>
      </c>
      <c r="E396" s="94" t="s">
        <v>16</v>
      </c>
      <c r="F396" s="94" t="s">
        <v>831</v>
      </c>
      <c r="G396" s="148" t="s">
        <v>176</v>
      </c>
      <c r="H396" s="94" t="s">
        <v>823</v>
      </c>
      <c r="I396" s="94" t="s">
        <v>823</v>
      </c>
      <c r="J396" s="96">
        <f t="shared" si="64"/>
        <v>60000</v>
      </c>
      <c r="K396" s="96">
        <f t="shared" si="65"/>
        <v>0</v>
      </c>
      <c r="L396" s="96">
        <f t="shared" si="66"/>
        <v>60000</v>
      </c>
      <c r="M396" s="131"/>
    </row>
    <row r="397" spans="1:13" ht="24">
      <c r="A397" s="91"/>
      <c r="B397" s="136" t="s">
        <v>837</v>
      </c>
      <c r="C397" s="106"/>
      <c r="D397" s="94" t="s">
        <v>84</v>
      </c>
      <c r="E397" s="94" t="s">
        <v>16</v>
      </c>
      <c r="F397" s="94" t="s">
        <v>831</v>
      </c>
      <c r="G397" s="148" t="s">
        <v>177</v>
      </c>
      <c r="H397" s="94" t="s">
        <v>823</v>
      </c>
      <c r="I397" s="94" t="s">
        <v>823</v>
      </c>
      <c r="J397" s="96">
        <f t="shared" si="64"/>
        <v>60000</v>
      </c>
      <c r="K397" s="96">
        <f t="shared" si="65"/>
        <v>0</v>
      </c>
      <c r="L397" s="96">
        <f t="shared" si="66"/>
        <v>60000</v>
      </c>
      <c r="M397" s="131"/>
    </row>
    <row r="398" spans="1:13" ht="12.75">
      <c r="A398" s="91"/>
      <c r="B398" s="136" t="s">
        <v>487</v>
      </c>
      <c r="C398" s="106"/>
      <c r="D398" s="94" t="s">
        <v>84</v>
      </c>
      <c r="E398" s="94" t="s">
        <v>16</v>
      </c>
      <c r="F398" s="94" t="s">
        <v>831</v>
      </c>
      <c r="G398" s="148" t="s">
        <v>339</v>
      </c>
      <c r="H398" s="94" t="s">
        <v>823</v>
      </c>
      <c r="I398" s="94" t="s">
        <v>823</v>
      </c>
      <c r="J398" s="96">
        <f t="shared" si="64"/>
        <v>60000</v>
      </c>
      <c r="K398" s="96">
        <f t="shared" si="65"/>
        <v>0</v>
      </c>
      <c r="L398" s="96">
        <f t="shared" si="66"/>
        <v>60000</v>
      </c>
      <c r="M398" s="131"/>
    </row>
    <row r="399" spans="1:13" ht="12.75">
      <c r="A399" s="91"/>
      <c r="B399" s="100" t="s">
        <v>344</v>
      </c>
      <c r="C399" s="100"/>
      <c r="D399" s="91" t="s">
        <v>84</v>
      </c>
      <c r="E399" s="91" t="s">
        <v>16</v>
      </c>
      <c r="F399" s="91" t="s">
        <v>831</v>
      </c>
      <c r="G399" s="147" t="s">
        <v>339</v>
      </c>
      <c r="H399" s="91" t="s">
        <v>443</v>
      </c>
      <c r="I399" s="91" t="s">
        <v>823</v>
      </c>
      <c r="J399" s="90">
        <f t="shared" si="64"/>
        <v>60000</v>
      </c>
      <c r="K399" s="90">
        <f t="shared" si="65"/>
        <v>0</v>
      </c>
      <c r="L399" s="90">
        <f t="shared" si="66"/>
        <v>60000</v>
      </c>
      <c r="M399" s="131"/>
    </row>
    <row r="400" spans="1:13" ht="12.75">
      <c r="A400" s="91"/>
      <c r="B400" s="95" t="s">
        <v>342</v>
      </c>
      <c r="C400" s="100"/>
      <c r="D400" s="91" t="s">
        <v>84</v>
      </c>
      <c r="E400" s="91" t="s">
        <v>16</v>
      </c>
      <c r="F400" s="91" t="s">
        <v>831</v>
      </c>
      <c r="G400" s="147" t="s">
        <v>339</v>
      </c>
      <c r="H400" s="91" t="s">
        <v>340</v>
      </c>
      <c r="I400" s="91" t="s">
        <v>823</v>
      </c>
      <c r="J400" s="90">
        <f t="shared" si="64"/>
        <v>60000</v>
      </c>
      <c r="K400" s="90">
        <f t="shared" si="65"/>
        <v>0</v>
      </c>
      <c r="L400" s="90">
        <f t="shared" si="66"/>
        <v>60000</v>
      </c>
      <c r="M400" s="131"/>
    </row>
    <row r="401" spans="1:13" ht="12.75">
      <c r="A401" s="91"/>
      <c r="B401" s="93" t="s">
        <v>669</v>
      </c>
      <c r="C401" s="100"/>
      <c r="D401" s="91" t="s">
        <v>84</v>
      </c>
      <c r="E401" s="91" t="s">
        <v>16</v>
      </c>
      <c r="F401" s="91" t="s">
        <v>831</v>
      </c>
      <c r="G401" s="147" t="s">
        <v>339</v>
      </c>
      <c r="H401" s="91" t="s">
        <v>340</v>
      </c>
      <c r="I401" s="91" t="s">
        <v>834</v>
      </c>
      <c r="J401" s="90">
        <f t="shared" si="64"/>
        <v>60000</v>
      </c>
      <c r="K401" s="90">
        <f t="shared" si="65"/>
        <v>0</v>
      </c>
      <c r="L401" s="90">
        <f t="shared" si="66"/>
        <v>60000</v>
      </c>
      <c r="M401" s="131"/>
    </row>
    <row r="402" spans="1:13" ht="12.75">
      <c r="A402" s="91"/>
      <c r="B402" s="100" t="s">
        <v>344</v>
      </c>
      <c r="C402" s="100"/>
      <c r="D402" s="91" t="s">
        <v>84</v>
      </c>
      <c r="E402" s="91" t="s">
        <v>16</v>
      </c>
      <c r="F402" s="91" t="s">
        <v>831</v>
      </c>
      <c r="G402" s="147" t="s">
        <v>339</v>
      </c>
      <c r="H402" s="91" t="s">
        <v>340</v>
      </c>
      <c r="I402" s="91" t="s">
        <v>343</v>
      </c>
      <c r="J402" s="90">
        <f t="shared" si="64"/>
        <v>60000</v>
      </c>
      <c r="K402" s="90">
        <f t="shared" si="65"/>
        <v>0</v>
      </c>
      <c r="L402" s="90">
        <f t="shared" si="66"/>
        <v>60000</v>
      </c>
      <c r="M402" s="131"/>
    </row>
    <row r="403" spans="1:13" ht="12.75">
      <c r="A403" s="91"/>
      <c r="B403" s="95" t="s">
        <v>345</v>
      </c>
      <c r="C403" s="100"/>
      <c r="D403" s="91" t="s">
        <v>84</v>
      </c>
      <c r="E403" s="91" t="s">
        <v>16</v>
      </c>
      <c r="F403" s="91" t="s">
        <v>831</v>
      </c>
      <c r="G403" s="147" t="s">
        <v>339</v>
      </c>
      <c r="H403" s="91" t="s">
        <v>340</v>
      </c>
      <c r="I403" s="91" t="s">
        <v>341</v>
      </c>
      <c r="J403" s="90">
        <v>60000</v>
      </c>
      <c r="K403" s="127">
        <v>0</v>
      </c>
      <c r="L403" s="127">
        <f>J403-K403</f>
        <v>60000</v>
      </c>
      <c r="M403" s="131"/>
    </row>
    <row r="404" spans="1:13" ht="36" customHeight="1">
      <c r="A404" s="94" t="s">
        <v>427</v>
      </c>
      <c r="B404" s="98" t="s">
        <v>88</v>
      </c>
      <c r="C404" s="98"/>
      <c r="D404" s="94" t="s">
        <v>85</v>
      </c>
      <c r="E404" s="94" t="s">
        <v>15</v>
      </c>
      <c r="F404" s="94" t="s">
        <v>15</v>
      </c>
      <c r="G404" s="99" t="s">
        <v>838</v>
      </c>
      <c r="H404" s="94" t="s">
        <v>823</v>
      </c>
      <c r="I404" s="94" t="s">
        <v>823</v>
      </c>
      <c r="J404" s="96">
        <f>J405</f>
        <v>1004600</v>
      </c>
      <c r="K404" s="96">
        <f>K405</f>
        <v>179726.36</v>
      </c>
      <c r="L404" s="96">
        <f>L405</f>
        <v>824873.64</v>
      </c>
      <c r="M404" s="131"/>
    </row>
    <row r="405" spans="1:13" ht="15.75" customHeight="1">
      <c r="A405" s="94"/>
      <c r="B405" s="98" t="s">
        <v>428</v>
      </c>
      <c r="C405" s="98"/>
      <c r="D405" s="94" t="s">
        <v>85</v>
      </c>
      <c r="E405" s="94" t="s">
        <v>831</v>
      </c>
      <c r="F405" s="94" t="s">
        <v>15</v>
      </c>
      <c r="G405" s="99" t="s">
        <v>838</v>
      </c>
      <c r="H405" s="94" t="s">
        <v>823</v>
      </c>
      <c r="I405" s="94" t="s">
        <v>823</v>
      </c>
      <c r="J405" s="96">
        <f>J406+J418+J429</f>
        <v>1004600</v>
      </c>
      <c r="K405" s="96">
        <f>K406+K418+K429</f>
        <v>179726.36</v>
      </c>
      <c r="L405" s="96">
        <f>L406+L418+L429</f>
        <v>824873.64</v>
      </c>
      <c r="M405" s="131"/>
    </row>
    <row r="406" spans="1:13" ht="36">
      <c r="A406" s="91"/>
      <c r="B406" s="98" t="s">
        <v>14</v>
      </c>
      <c r="C406" s="98"/>
      <c r="D406" s="94" t="s">
        <v>85</v>
      </c>
      <c r="E406" s="94" t="s">
        <v>831</v>
      </c>
      <c r="F406" s="94" t="s">
        <v>2</v>
      </c>
      <c r="G406" s="99" t="s">
        <v>838</v>
      </c>
      <c r="H406" s="94" t="s">
        <v>823</v>
      </c>
      <c r="I406" s="94" t="s">
        <v>823</v>
      </c>
      <c r="J406" s="96">
        <f>J407</f>
        <v>984100</v>
      </c>
      <c r="K406" s="96">
        <f>K407</f>
        <v>175526.36</v>
      </c>
      <c r="L406" s="96">
        <f>L407</f>
        <v>808573.64</v>
      </c>
      <c r="M406" s="131"/>
    </row>
    <row r="407" spans="1:13" ht="27" customHeight="1">
      <c r="A407" s="91"/>
      <c r="B407" s="97" t="s">
        <v>291</v>
      </c>
      <c r="C407" s="97"/>
      <c r="D407" s="94" t="s">
        <v>85</v>
      </c>
      <c r="E407" s="94" t="s">
        <v>831</v>
      </c>
      <c r="F407" s="94" t="s">
        <v>2</v>
      </c>
      <c r="G407" s="94" t="s">
        <v>176</v>
      </c>
      <c r="H407" s="94" t="s">
        <v>823</v>
      </c>
      <c r="I407" s="94" t="s">
        <v>823</v>
      </c>
      <c r="J407" s="96">
        <f aca="true" t="shared" si="67" ref="J407:J414">J408</f>
        <v>984100</v>
      </c>
      <c r="K407" s="112">
        <f aca="true" t="shared" si="68" ref="K407:K414">K408</f>
        <v>175526.36</v>
      </c>
      <c r="L407" s="112">
        <f aca="true" t="shared" si="69" ref="L407:L435">J407-K407</f>
        <v>808573.64</v>
      </c>
      <c r="M407" s="131"/>
    </row>
    <row r="408" spans="1:13" ht="24">
      <c r="A408" s="91"/>
      <c r="B408" s="97" t="s">
        <v>837</v>
      </c>
      <c r="C408" s="97"/>
      <c r="D408" s="94" t="s">
        <v>85</v>
      </c>
      <c r="E408" s="94" t="s">
        <v>831</v>
      </c>
      <c r="F408" s="94" t="s">
        <v>2</v>
      </c>
      <c r="G408" s="94" t="s">
        <v>177</v>
      </c>
      <c r="H408" s="94" t="s">
        <v>823</v>
      </c>
      <c r="I408" s="94" t="s">
        <v>823</v>
      </c>
      <c r="J408" s="96">
        <f t="shared" si="67"/>
        <v>984100</v>
      </c>
      <c r="K408" s="112">
        <f t="shared" si="68"/>
        <v>175526.36</v>
      </c>
      <c r="L408" s="112">
        <f t="shared" si="69"/>
        <v>808573.64</v>
      </c>
      <c r="M408" s="131"/>
    </row>
    <row r="409" spans="1:13" ht="48">
      <c r="A409" s="91"/>
      <c r="B409" s="97" t="s">
        <v>13</v>
      </c>
      <c r="C409" s="97"/>
      <c r="D409" s="94" t="s">
        <v>85</v>
      </c>
      <c r="E409" s="94" t="s">
        <v>831</v>
      </c>
      <c r="F409" s="94" t="s">
        <v>2</v>
      </c>
      <c r="G409" s="94" t="s">
        <v>178</v>
      </c>
      <c r="H409" s="94" t="s">
        <v>823</v>
      </c>
      <c r="I409" s="94" t="s">
        <v>823</v>
      </c>
      <c r="J409" s="96">
        <f t="shared" si="67"/>
        <v>984100</v>
      </c>
      <c r="K409" s="112">
        <f t="shared" si="68"/>
        <v>175526.36</v>
      </c>
      <c r="L409" s="112">
        <f t="shared" si="69"/>
        <v>808573.64</v>
      </c>
      <c r="M409" s="131"/>
    </row>
    <row r="410" spans="1:13" ht="12.75">
      <c r="A410" s="91"/>
      <c r="B410" s="98" t="s">
        <v>464</v>
      </c>
      <c r="C410" s="98"/>
      <c r="D410" s="94" t="s">
        <v>85</v>
      </c>
      <c r="E410" s="94" t="s">
        <v>831</v>
      </c>
      <c r="F410" s="94" t="s">
        <v>2</v>
      </c>
      <c r="G410" s="94" t="s">
        <v>348</v>
      </c>
      <c r="H410" s="94" t="s">
        <v>823</v>
      </c>
      <c r="I410" s="94" t="s">
        <v>823</v>
      </c>
      <c r="J410" s="96">
        <f t="shared" si="67"/>
        <v>984100</v>
      </c>
      <c r="K410" s="112">
        <f t="shared" si="68"/>
        <v>175526.36</v>
      </c>
      <c r="L410" s="112">
        <f t="shared" si="69"/>
        <v>808573.64</v>
      </c>
      <c r="M410" s="131"/>
    </row>
    <row r="411" spans="1:13" ht="48">
      <c r="A411" s="91"/>
      <c r="B411" s="93" t="s">
        <v>12</v>
      </c>
      <c r="C411" s="93"/>
      <c r="D411" s="91" t="s">
        <v>85</v>
      </c>
      <c r="E411" s="91" t="s">
        <v>831</v>
      </c>
      <c r="F411" s="91" t="s">
        <v>2</v>
      </c>
      <c r="G411" s="91" t="s">
        <v>348</v>
      </c>
      <c r="H411" s="91" t="s">
        <v>11</v>
      </c>
      <c r="I411" s="91" t="s">
        <v>823</v>
      </c>
      <c r="J411" s="90">
        <f t="shared" si="67"/>
        <v>984100</v>
      </c>
      <c r="K411" s="127">
        <f t="shared" si="68"/>
        <v>175526.36</v>
      </c>
      <c r="L411" s="127">
        <f t="shared" si="69"/>
        <v>808573.64</v>
      </c>
      <c r="M411" s="131"/>
    </row>
    <row r="412" spans="1:13" ht="24">
      <c r="A412" s="91"/>
      <c r="B412" s="93" t="s">
        <v>10</v>
      </c>
      <c r="C412" s="93"/>
      <c r="D412" s="91" t="s">
        <v>85</v>
      </c>
      <c r="E412" s="91" t="s">
        <v>831</v>
      </c>
      <c r="F412" s="91" t="s">
        <v>2</v>
      </c>
      <c r="G412" s="91" t="s">
        <v>348</v>
      </c>
      <c r="H412" s="91" t="s">
        <v>9</v>
      </c>
      <c r="I412" s="91" t="s">
        <v>823</v>
      </c>
      <c r="J412" s="90">
        <f t="shared" si="67"/>
        <v>984100</v>
      </c>
      <c r="K412" s="90">
        <f t="shared" si="68"/>
        <v>175526.36</v>
      </c>
      <c r="L412" s="127">
        <f t="shared" si="69"/>
        <v>808573.64</v>
      </c>
      <c r="M412" s="131"/>
    </row>
    <row r="413" spans="1:13" ht="36">
      <c r="A413" s="91"/>
      <c r="B413" s="93" t="s">
        <v>8</v>
      </c>
      <c r="C413" s="93"/>
      <c r="D413" s="91" t="s">
        <v>85</v>
      </c>
      <c r="E413" s="91" t="s">
        <v>831</v>
      </c>
      <c r="F413" s="91" t="s">
        <v>2</v>
      </c>
      <c r="G413" s="91" t="s">
        <v>348</v>
      </c>
      <c r="H413" s="91" t="s">
        <v>5</v>
      </c>
      <c r="I413" s="91" t="s">
        <v>823</v>
      </c>
      <c r="J413" s="90">
        <f t="shared" si="67"/>
        <v>984100</v>
      </c>
      <c r="K413" s="127">
        <f t="shared" si="68"/>
        <v>175526.36</v>
      </c>
      <c r="L413" s="127">
        <f t="shared" si="69"/>
        <v>808573.64</v>
      </c>
      <c r="M413" s="131"/>
    </row>
    <row r="414" spans="1:13" ht="12.75">
      <c r="A414" s="91"/>
      <c r="B414" s="93" t="s">
        <v>669</v>
      </c>
      <c r="C414" s="93"/>
      <c r="D414" s="91" t="s">
        <v>85</v>
      </c>
      <c r="E414" s="91" t="s">
        <v>831</v>
      </c>
      <c r="F414" s="91" t="s">
        <v>2</v>
      </c>
      <c r="G414" s="91" t="s">
        <v>348</v>
      </c>
      <c r="H414" s="91" t="s">
        <v>5</v>
      </c>
      <c r="I414" s="91" t="s">
        <v>834</v>
      </c>
      <c r="J414" s="90">
        <f t="shared" si="67"/>
        <v>984100</v>
      </c>
      <c r="K414" s="127">
        <f t="shared" si="68"/>
        <v>175526.36</v>
      </c>
      <c r="L414" s="127">
        <f t="shared" si="69"/>
        <v>808573.64</v>
      </c>
      <c r="M414" s="131"/>
    </row>
    <row r="415" spans="1:13" ht="12.75">
      <c r="A415" s="91"/>
      <c r="B415" s="93" t="s">
        <v>671</v>
      </c>
      <c r="C415" s="93"/>
      <c r="D415" s="91" t="s">
        <v>85</v>
      </c>
      <c r="E415" s="91" t="s">
        <v>831</v>
      </c>
      <c r="F415" s="91" t="s">
        <v>2</v>
      </c>
      <c r="G415" s="91" t="s">
        <v>348</v>
      </c>
      <c r="H415" s="91" t="s">
        <v>5</v>
      </c>
      <c r="I415" s="91" t="s">
        <v>7</v>
      </c>
      <c r="J415" s="90">
        <f>SUM(J416:J417)</f>
        <v>984100</v>
      </c>
      <c r="K415" s="90">
        <f>SUM(K416:K417)</f>
        <v>175526.36</v>
      </c>
      <c r="L415" s="90">
        <f>SUM(L416:L417)</f>
        <v>808573.64</v>
      </c>
      <c r="M415" s="131"/>
    </row>
    <row r="416" spans="1:13" ht="12.75">
      <c r="A416" s="91"/>
      <c r="B416" s="93" t="s">
        <v>429</v>
      </c>
      <c r="C416" s="93"/>
      <c r="D416" s="91" t="s">
        <v>85</v>
      </c>
      <c r="E416" s="91" t="s">
        <v>831</v>
      </c>
      <c r="F416" s="91" t="s">
        <v>2</v>
      </c>
      <c r="G416" s="91" t="s">
        <v>348</v>
      </c>
      <c r="H416" s="91" t="s">
        <v>5</v>
      </c>
      <c r="I416" s="91" t="s">
        <v>6</v>
      </c>
      <c r="J416" s="90">
        <v>755800</v>
      </c>
      <c r="K416" s="127">
        <v>140611.96</v>
      </c>
      <c r="L416" s="127">
        <f t="shared" si="69"/>
        <v>615188.04</v>
      </c>
      <c r="M416" s="131"/>
    </row>
    <row r="417" spans="1:13" ht="12.75">
      <c r="A417" s="91"/>
      <c r="B417" s="93" t="s">
        <v>430</v>
      </c>
      <c r="C417" s="93"/>
      <c r="D417" s="91" t="s">
        <v>85</v>
      </c>
      <c r="E417" s="91" t="s">
        <v>831</v>
      </c>
      <c r="F417" s="91" t="s">
        <v>2</v>
      </c>
      <c r="G417" s="91" t="s">
        <v>348</v>
      </c>
      <c r="H417" s="91" t="s">
        <v>5</v>
      </c>
      <c r="I417" s="91" t="s">
        <v>4</v>
      </c>
      <c r="J417" s="90">
        <v>228300</v>
      </c>
      <c r="K417" s="127">
        <v>34914.4</v>
      </c>
      <c r="L417" s="127">
        <f t="shared" si="69"/>
        <v>193385.6</v>
      </c>
      <c r="M417" s="131"/>
    </row>
    <row r="418" spans="1:13" ht="48">
      <c r="A418" s="91"/>
      <c r="B418" s="98" t="s">
        <v>0</v>
      </c>
      <c r="C418" s="98"/>
      <c r="D418" s="94" t="s">
        <v>85</v>
      </c>
      <c r="E418" s="94" t="s">
        <v>831</v>
      </c>
      <c r="F418" s="94" t="s">
        <v>830</v>
      </c>
      <c r="G418" s="99" t="s">
        <v>838</v>
      </c>
      <c r="H418" s="94" t="s">
        <v>823</v>
      </c>
      <c r="I418" s="94" t="s">
        <v>823</v>
      </c>
      <c r="J418" s="96">
        <f>J419</f>
        <v>6000</v>
      </c>
      <c r="K418" s="96">
        <f>K419</f>
        <v>0</v>
      </c>
      <c r="L418" s="96">
        <f>L419</f>
        <v>6000</v>
      </c>
      <c r="M418" s="131"/>
    </row>
    <row r="419" spans="1:13" ht="25.5" customHeight="1">
      <c r="A419" s="91"/>
      <c r="B419" s="97" t="s">
        <v>291</v>
      </c>
      <c r="C419" s="97"/>
      <c r="D419" s="94" t="s">
        <v>85</v>
      </c>
      <c r="E419" s="94" t="s">
        <v>831</v>
      </c>
      <c r="F419" s="94" t="s">
        <v>830</v>
      </c>
      <c r="G419" s="94" t="s">
        <v>176</v>
      </c>
      <c r="H419" s="94" t="s">
        <v>823</v>
      </c>
      <c r="I419" s="94" t="s">
        <v>823</v>
      </c>
      <c r="J419" s="96">
        <f aca="true" t="shared" si="70" ref="J419:L420">J420</f>
        <v>6000</v>
      </c>
      <c r="K419" s="112">
        <f t="shared" si="70"/>
        <v>0</v>
      </c>
      <c r="L419" s="112">
        <f t="shared" si="69"/>
        <v>6000</v>
      </c>
      <c r="M419" s="131"/>
    </row>
    <row r="420" spans="1:13" ht="24">
      <c r="A420" s="91"/>
      <c r="B420" s="97" t="s">
        <v>837</v>
      </c>
      <c r="C420" s="97"/>
      <c r="D420" s="94" t="s">
        <v>85</v>
      </c>
      <c r="E420" s="94" t="s">
        <v>831</v>
      </c>
      <c r="F420" s="94" t="s">
        <v>830</v>
      </c>
      <c r="G420" s="94" t="s">
        <v>177</v>
      </c>
      <c r="H420" s="94" t="s">
        <v>823</v>
      </c>
      <c r="I420" s="94" t="s">
        <v>823</v>
      </c>
      <c r="J420" s="96">
        <f>J421</f>
        <v>6000</v>
      </c>
      <c r="K420" s="96">
        <f t="shared" si="70"/>
        <v>0</v>
      </c>
      <c r="L420" s="96">
        <f t="shared" si="70"/>
        <v>6000</v>
      </c>
      <c r="M420" s="131"/>
    </row>
    <row r="421" spans="1:13" ht="48">
      <c r="A421" s="91"/>
      <c r="B421" s="119" t="s">
        <v>13</v>
      </c>
      <c r="C421" s="97"/>
      <c r="D421" s="94" t="s">
        <v>85</v>
      </c>
      <c r="E421" s="94" t="s">
        <v>831</v>
      </c>
      <c r="F421" s="94" t="s">
        <v>830</v>
      </c>
      <c r="G421" s="94" t="s">
        <v>178</v>
      </c>
      <c r="H421" s="94" t="s">
        <v>823</v>
      </c>
      <c r="I421" s="94" t="s">
        <v>823</v>
      </c>
      <c r="J421" s="96">
        <f aca="true" t="shared" si="71" ref="J421:L427">J422</f>
        <v>6000</v>
      </c>
      <c r="K421" s="112">
        <f t="shared" si="71"/>
        <v>0</v>
      </c>
      <c r="L421" s="112">
        <f t="shared" si="69"/>
        <v>6000</v>
      </c>
      <c r="M421" s="131"/>
    </row>
    <row r="422" spans="1:13" ht="12.75">
      <c r="A422" s="91"/>
      <c r="B422" s="119" t="s">
        <v>454</v>
      </c>
      <c r="C422" s="97"/>
      <c r="D422" s="94" t="s">
        <v>85</v>
      </c>
      <c r="E422" s="94" t="s">
        <v>831</v>
      </c>
      <c r="F422" s="94" t="s">
        <v>830</v>
      </c>
      <c r="G422" s="94" t="s">
        <v>180</v>
      </c>
      <c r="H422" s="94" t="s">
        <v>823</v>
      </c>
      <c r="I422" s="94" t="s">
        <v>823</v>
      </c>
      <c r="J422" s="96">
        <f>J423</f>
        <v>6000</v>
      </c>
      <c r="K422" s="96">
        <f t="shared" si="71"/>
        <v>0</v>
      </c>
      <c r="L422" s="96">
        <f t="shared" si="71"/>
        <v>6000</v>
      </c>
      <c r="M422" s="131"/>
    </row>
    <row r="423" spans="1:13" ht="24">
      <c r="A423" s="91"/>
      <c r="B423" s="122" t="s">
        <v>47</v>
      </c>
      <c r="C423" s="97"/>
      <c r="D423" s="91" t="s">
        <v>85</v>
      </c>
      <c r="E423" s="91" t="s">
        <v>831</v>
      </c>
      <c r="F423" s="91" t="s">
        <v>830</v>
      </c>
      <c r="G423" s="91" t="s">
        <v>180</v>
      </c>
      <c r="H423" s="91" t="s">
        <v>834</v>
      </c>
      <c r="I423" s="91" t="s">
        <v>823</v>
      </c>
      <c r="J423" s="90">
        <f t="shared" si="71"/>
        <v>6000</v>
      </c>
      <c r="K423" s="127">
        <f t="shared" si="71"/>
        <v>0</v>
      </c>
      <c r="L423" s="127">
        <f t="shared" si="69"/>
        <v>6000</v>
      </c>
      <c r="M423" s="131"/>
    </row>
    <row r="424" spans="1:13" ht="24">
      <c r="A424" s="91"/>
      <c r="B424" s="122" t="s">
        <v>826</v>
      </c>
      <c r="C424" s="97"/>
      <c r="D424" s="91" t="s">
        <v>85</v>
      </c>
      <c r="E424" s="91" t="s">
        <v>831</v>
      </c>
      <c r="F424" s="91" t="s">
        <v>830</v>
      </c>
      <c r="G424" s="91" t="s">
        <v>180</v>
      </c>
      <c r="H424" s="91" t="s">
        <v>21</v>
      </c>
      <c r="I424" s="91" t="s">
        <v>823</v>
      </c>
      <c r="J424" s="90">
        <f t="shared" si="71"/>
        <v>6000</v>
      </c>
      <c r="K424" s="127">
        <f t="shared" si="71"/>
        <v>0</v>
      </c>
      <c r="L424" s="127">
        <f t="shared" si="69"/>
        <v>6000</v>
      </c>
      <c r="M424" s="131"/>
    </row>
    <row r="425" spans="1:13" ht="24">
      <c r="A425" s="91"/>
      <c r="B425" s="73" t="s">
        <v>827</v>
      </c>
      <c r="C425" s="97"/>
      <c r="D425" s="91" t="s">
        <v>85</v>
      </c>
      <c r="E425" s="91" t="s">
        <v>831</v>
      </c>
      <c r="F425" s="91" t="s">
        <v>830</v>
      </c>
      <c r="G425" s="91" t="s">
        <v>180</v>
      </c>
      <c r="H425" s="91" t="s">
        <v>40</v>
      </c>
      <c r="I425" s="91" t="s">
        <v>823</v>
      </c>
      <c r="J425" s="90">
        <f t="shared" si="71"/>
        <v>6000</v>
      </c>
      <c r="K425" s="127">
        <f t="shared" si="71"/>
        <v>0</v>
      </c>
      <c r="L425" s="127">
        <f t="shared" si="69"/>
        <v>6000</v>
      </c>
      <c r="M425" s="131"/>
    </row>
    <row r="426" spans="1:13" ht="12.75">
      <c r="A426" s="91"/>
      <c r="B426" s="93" t="s">
        <v>669</v>
      </c>
      <c r="C426" s="97"/>
      <c r="D426" s="91" t="s">
        <v>85</v>
      </c>
      <c r="E426" s="91" t="s">
        <v>831</v>
      </c>
      <c r="F426" s="91" t="s">
        <v>830</v>
      </c>
      <c r="G426" s="91" t="s">
        <v>180</v>
      </c>
      <c r="H426" s="91" t="s">
        <v>40</v>
      </c>
      <c r="I426" s="91" t="s">
        <v>834</v>
      </c>
      <c r="J426" s="90">
        <f t="shared" si="71"/>
        <v>6000</v>
      </c>
      <c r="K426" s="127">
        <f t="shared" si="71"/>
        <v>0</v>
      </c>
      <c r="L426" s="127">
        <f t="shared" si="69"/>
        <v>6000</v>
      </c>
      <c r="M426" s="131"/>
    </row>
    <row r="427" spans="1:13" ht="12.75">
      <c r="A427" s="91"/>
      <c r="B427" s="93" t="s">
        <v>673</v>
      </c>
      <c r="C427" s="97"/>
      <c r="D427" s="91" t="s">
        <v>85</v>
      </c>
      <c r="E427" s="91" t="s">
        <v>831</v>
      </c>
      <c r="F427" s="91" t="s">
        <v>830</v>
      </c>
      <c r="G427" s="91" t="s">
        <v>180</v>
      </c>
      <c r="H427" s="91" t="s">
        <v>40</v>
      </c>
      <c r="I427" s="91" t="s">
        <v>45</v>
      </c>
      <c r="J427" s="90">
        <f t="shared" si="71"/>
        <v>6000</v>
      </c>
      <c r="K427" s="90">
        <f t="shared" si="71"/>
        <v>0</v>
      </c>
      <c r="L427" s="127">
        <f t="shared" si="69"/>
        <v>6000</v>
      </c>
      <c r="M427" s="131"/>
    </row>
    <row r="428" spans="1:13" ht="12.75">
      <c r="A428" s="91"/>
      <c r="B428" s="93" t="s">
        <v>432</v>
      </c>
      <c r="C428" s="97"/>
      <c r="D428" s="91" t="s">
        <v>85</v>
      </c>
      <c r="E428" s="91" t="s">
        <v>831</v>
      </c>
      <c r="F428" s="91" t="s">
        <v>830</v>
      </c>
      <c r="G428" s="91" t="s">
        <v>180</v>
      </c>
      <c r="H428" s="91" t="s">
        <v>40</v>
      </c>
      <c r="I428" s="91" t="s">
        <v>76</v>
      </c>
      <c r="J428" s="90">
        <v>6000</v>
      </c>
      <c r="K428" s="127">
        <v>0</v>
      </c>
      <c r="L428" s="127">
        <f t="shared" si="69"/>
        <v>6000</v>
      </c>
      <c r="M428" s="131"/>
    </row>
    <row r="429" spans="1:13" ht="36">
      <c r="A429" s="91"/>
      <c r="B429" s="150" t="s">
        <v>593</v>
      </c>
      <c r="C429" s="97"/>
      <c r="D429" s="94" t="s">
        <v>85</v>
      </c>
      <c r="E429" s="94" t="s">
        <v>831</v>
      </c>
      <c r="F429" s="94" t="s">
        <v>73</v>
      </c>
      <c r="G429" s="94" t="s">
        <v>838</v>
      </c>
      <c r="H429" s="94" t="s">
        <v>823</v>
      </c>
      <c r="I429" s="94" t="s">
        <v>823</v>
      </c>
      <c r="J429" s="96">
        <f aca="true" t="shared" si="72" ref="J429:K431">J430</f>
        <v>14500</v>
      </c>
      <c r="K429" s="112">
        <f t="shared" si="72"/>
        <v>4200</v>
      </c>
      <c r="L429" s="112">
        <f>J429-K429</f>
        <v>10300</v>
      </c>
      <c r="M429" s="131"/>
    </row>
    <row r="430" spans="1:13" ht="24">
      <c r="A430" s="91"/>
      <c r="B430" s="142" t="s">
        <v>291</v>
      </c>
      <c r="C430" s="97"/>
      <c r="D430" s="94" t="s">
        <v>85</v>
      </c>
      <c r="E430" s="94" t="s">
        <v>831</v>
      </c>
      <c r="F430" s="94" t="s">
        <v>73</v>
      </c>
      <c r="G430" s="94" t="s">
        <v>176</v>
      </c>
      <c r="H430" s="94" t="s">
        <v>823</v>
      </c>
      <c r="I430" s="94" t="s">
        <v>823</v>
      </c>
      <c r="J430" s="96">
        <f t="shared" si="72"/>
        <v>14500</v>
      </c>
      <c r="K430" s="112">
        <f t="shared" si="72"/>
        <v>4200</v>
      </c>
      <c r="L430" s="112">
        <f>J430-K430</f>
        <v>10300</v>
      </c>
      <c r="M430" s="131"/>
    </row>
    <row r="431" spans="1:13" ht="24">
      <c r="A431" s="91"/>
      <c r="B431" s="151" t="s">
        <v>837</v>
      </c>
      <c r="C431" s="97"/>
      <c r="D431" s="94" t="s">
        <v>85</v>
      </c>
      <c r="E431" s="94" t="s">
        <v>831</v>
      </c>
      <c r="F431" s="94" t="s">
        <v>73</v>
      </c>
      <c r="G431" s="94" t="s">
        <v>177</v>
      </c>
      <c r="H431" s="94" t="s">
        <v>823</v>
      </c>
      <c r="I431" s="94" t="s">
        <v>823</v>
      </c>
      <c r="J431" s="96">
        <f t="shared" si="72"/>
        <v>14500</v>
      </c>
      <c r="K431" s="112">
        <f t="shared" si="72"/>
        <v>4200</v>
      </c>
      <c r="L431" s="112">
        <f>J431-K431</f>
        <v>10300</v>
      </c>
      <c r="M431" s="131"/>
    </row>
    <row r="432" spans="1:13" ht="49.5" customHeight="1">
      <c r="A432" s="91"/>
      <c r="B432" s="98" t="s">
        <v>836</v>
      </c>
      <c r="C432" s="98"/>
      <c r="D432" s="94" t="s">
        <v>85</v>
      </c>
      <c r="E432" s="94" t="s">
        <v>831</v>
      </c>
      <c r="F432" s="94" t="s">
        <v>73</v>
      </c>
      <c r="G432" s="94" t="s">
        <v>186</v>
      </c>
      <c r="H432" s="94" t="s">
        <v>823</v>
      </c>
      <c r="I432" s="94" t="s">
        <v>823</v>
      </c>
      <c r="J432" s="96">
        <f aca="true" t="shared" si="73" ref="J432:K437">J433</f>
        <v>14500</v>
      </c>
      <c r="K432" s="112">
        <f t="shared" si="73"/>
        <v>4200</v>
      </c>
      <c r="L432" s="112">
        <f t="shared" si="69"/>
        <v>10300</v>
      </c>
      <c r="M432" s="131"/>
    </row>
    <row r="433" spans="1:13" ht="24">
      <c r="A433" s="91"/>
      <c r="B433" s="97" t="s">
        <v>835</v>
      </c>
      <c r="C433" s="97"/>
      <c r="D433" s="94" t="s">
        <v>85</v>
      </c>
      <c r="E433" s="94" t="s">
        <v>831</v>
      </c>
      <c r="F433" s="94" t="s">
        <v>73</v>
      </c>
      <c r="G433" s="94" t="s">
        <v>349</v>
      </c>
      <c r="H433" s="94" t="s">
        <v>823</v>
      </c>
      <c r="I433" s="94" t="s">
        <v>823</v>
      </c>
      <c r="J433" s="96">
        <f t="shared" si="73"/>
        <v>14500</v>
      </c>
      <c r="K433" s="112">
        <f t="shared" si="73"/>
        <v>4200</v>
      </c>
      <c r="L433" s="112">
        <f t="shared" si="69"/>
        <v>10300</v>
      </c>
      <c r="M433" s="131"/>
    </row>
    <row r="434" spans="1:13" ht="12.75">
      <c r="A434" s="91"/>
      <c r="B434" s="95" t="s">
        <v>445</v>
      </c>
      <c r="C434" s="95"/>
      <c r="D434" s="91" t="s">
        <v>85</v>
      </c>
      <c r="E434" s="91" t="s">
        <v>831</v>
      </c>
      <c r="F434" s="91" t="s">
        <v>73</v>
      </c>
      <c r="G434" s="91" t="s">
        <v>349</v>
      </c>
      <c r="H434" s="91" t="s">
        <v>442</v>
      </c>
      <c r="I434" s="91" t="s">
        <v>823</v>
      </c>
      <c r="J434" s="90">
        <f t="shared" si="73"/>
        <v>14500</v>
      </c>
      <c r="K434" s="127">
        <f t="shared" si="73"/>
        <v>4200</v>
      </c>
      <c r="L434" s="127">
        <f t="shared" si="69"/>
        <v>10300</v>
      </c>
      <c r="M434" s="131"/>
    </row>
    <row r="435" spans="1:13" s="87" customFormat="1" ht="12.75">
      <c r="A435" s="94"/>
      <c r="B435" s="92" t="s">
        <v>802</v>
      </c>
      <c r="C435" s="92"/>
      <c r="D435" s="91" t="s">
        <v>85</v>
      </c>
      <c r="E435" s="91" t="s">
        <v>831</v>
      </c>
      <c r="F435" s="91" t="s">
        <v>73</v>
      </c>
      <c r="G435" s="91" t="s">
        <v>349</v>
      </c>
      <c r="H435" s="91" t="s">
        <v>829</v>
      </c>
      <c r="I435" s="91" t="s">
        <v>823</v>
      </c>
      <c r="J435" s="90">
        <f t="shared" si="73"/>
        <v>14500</v>
      </c>
      <c r="K435" s="127">
        <f t="shared" si="73"/>
        <v>4200</v>
      </c>
      <c r="L435" s="127">
        <f t="shared" si="69"/>
        <v>10300</v>
      </c>
      <c r="M435" s="131"/>
    </row>
    <row r="436" spans="1:13" s="87" customFormat="1" ht="12.75">
      <c r="A436" s="94"/>
      <c r="B436" s="93" t="s">
        <v>669</v>
      </c>
      <c r="C436" s="92"/>
      <c r="D436" s="91" t="s">
        <v>85</v>
      </c>
      <c r="E436" s="91" t="s">
        <v>831</v>
      </c>
      <c r="F436" s="91" t="s">
        <v>73</v>
      </c>
      <c r="G436" s="91" t="s">
        <v>349</v>
      </c>
      <c r="H436" s="91" t="s">
        <v>829</v>
      </c>
      <c r="I436" s="91" t="s">
        <v>834</v>
      </c>
      <c r="J436" s="90">
        <f t="shared" si="73"/>
        <v>14500</v>
      </c>
      <c r="K436" s="127">
        <f t="shared" si="73"/>
        <v>4200</v>
      </c>
      <c r="L436" s="127">
        <f>J436-K436</f>
        <v>10300</v>
      </c>
      <c r="M436" s="131"/>
    </row>
    <row r="437" spans="1:13" s="87" customFormat="1" ht="12.75">
      <c r="A437" s="94"/>
      <c r="B437" s="93" t="s">
        <v>820</v>
      </c>
      <c r="C437" s="92"/>
      <c r="D437" s="91" t="s">
        <v>85</v>
      </c>
      <c r="E437" s="91" t="s">
        <v>831</v>
      </c>
      <c r="F437" s="91" t="s">
        <v>73</v>
      </c>
      <c r="G437" s="91" t="s">
        <v>349</v>
      </c>
      <c r="H437" s="91" t="s">
        <v>829</v>
      </c>
      <c r="I437" s="91" t="s">
        <v>833</v>
      </c>
      <c r="J437" s="90">
        <f t="shared" si="73"/>
        <v>14500</v>
      </c>
      <c r="K437" s="127">
        <f t="shared" si="73"/>
        <v>4200</v>
      </c>
      <c r="L437" s="127">
        <f>J437-K437</f>
        <v>10300</v>
      </c>
      <c r="M437" s="131"/>
    </row>
    <row r="438" spans="1:13" s="87" customFormat="1" ht="24.75" customHeight="1">
      <c r="A438" s="94"/>
      <c r="B438" s="93" t="s">
        <v>832</v>
      </c>
      <c r="C438" s="92"/>
      <c r="D438" s="91" t="s">
        <v>85</v>
      </c>
      <c r="E438" s="91" t="s">
        <v>831</v>
      </c>
      <c r="F438" s="91" t="s">
        <v>73</v>
      </c>
      <c r="G438" s="91" t="s">
        <v>349</v>
      </c>
      <c r="H438" s="91" t="s">
        <v>829</v>
      </c>
      <c r="I438" s="91" t="s">
        <v>828</v>
      </c>
      <c r="J438" s="90">
        <v>14500</v>
      </c>
      <c r="K438" s="127">
        <v>4200</v>
      </c>
      <c r="L438" s="127">
        <f>J438-K438</f>
        <v>10300</v>
      </c>
      <c r="M438" s="131"/>
    </row>
    <row r="439" spans="1:12" s="87" customFormat="1" ht="25.5" customHeight="1">
      <c r="A439" s="89"/>
      <c r="B439" s="22" t="s">
        <v>460</v>
      </c>
      <c r="C439" s="126" t="s">
        <v>93</v>
      </c>
      <c r="D439" s="89"/>
      <c r="E439" s="89"/>
      <c r="F439" s="89"/>
      <c r="G439" s="89"/>
      <c r="H439" s="89"/>
      <c r="I439" s="88"/>
      <c r="J439" s="96">
        <f>Доходы!D19-Расходы!J6</f>
        <v>-2280700</v>
      </c>
      <c r="K439" s="112">
        <f>Доходы!E19-Расходы!K6</f>
        <v>549411.4700000007</v>
      </c>
      <c r="L439" s="128" t="s">
        <v>414</v>
      </c>
    </row>
    <row r="440" spans="1:11" ht="12.75">
      <c r="A440" s="84"/>
      <c r="B440" s="81"/>
      <c r="C440" s="81"/>
      <c r="D440" s="80"/>
      <c r="E440" s="80"/>
      <c r="F440" s="80"/>
      <c r="G440" s="80"/>
      <c r="H440" s="80"/>
      <c r="I440" s="79"/>
      <c r="J440" s="78"/>
      <c r="K440" s="75"/>
    </row>
    <row r="441" spans="1:11" ht="12.75">
      <c r="A441" s="84"/>
      <c r="B441" s="85"/>
      <c r="C441" s="85"/>
      <c r="D441" s="84"/>
      <c r="E441" s="84"/>
      <c r="F441" s="84"/>
      <c r="G441" s="84"/>
      <c r="H441" s="84"/>
      <c r="I441" s="83"/>
      <c r="J441" s="82"/>
      <c r="K441" s="75"/>
    </row>
    <row r="442" spans="1:11" ht="12.75">
      <c r="A442" s="80"/>
      <c r="B442" s="81"/>
      <c r="C442" s="81"/>
      <c r="D442" s="80"/>
      <c r="E442" s="80"/>
      <c r="F442" s="80"/>
      <c r="G442" s="80"/>
      <c r="H442" s="80"/>
      <c r="I442" s="79"/>
      <c r="J442" s="78"/>
      <c r="K442" s="77"/>
    </row>
    <row r="443" spans="1:11" ht="118.5" customHeight="1">
      <c r="A443" s="80"/>
      <c r="B443" s="86"/>
      <c r="C443" s="86"/>
      <c r="D443" s="80"/>
      <c r="E443" s="80"/>
      <c r="F443" s="80"/>
      <c r="G443" s="80"/>
      <c r="H443" s="80"/>
      <c r="I443" s="79"/>
      <c r="J443" s="78"/>
      <c r="K443" s="77"/>
    </row>
    <row r="444" spans="1:11" ht="12.75">
      <c r="A444" s="80"/>
      <c r="B444" s="85"/>
      <c r="C444" s="85"/>
      <c r="D444" s="84"/>
      <c r="E444" s="84"/>
      <c r="F444" s="84"/>
      <c r="G444" s="84"/>
      <c r="H444" s="84"/>
      <c r="I444" s="83"/>
      <c r="J444" s="82"/>
      <c r="K444" s="77"/>
    </row>
    <row r="445" spans="1:11" ht="12.75">
      <c r="A445" s="80"/>
      <c r="B445" s="81"/>
      <c r="C445" s="81"/>
      <c r="D445" s="80"/>
      <c r="E445" s="80"/>
      <c r="F445" s="80"/>
      <c r="G445" s="80"/>
      <c r="H445" s="80"/>
      <c r="I445" s="79"/>
      <c r="J445" s="78"/>
      <c r="K445" s="77"/>
    </row>
    <row r="446" spans="1:11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</row>
    <row r="447" spans="1:11" ht="12.75">
      <c r="A447" s="75"/>
      <c r="B447" s="75"/>
      <c r="C447" s="75"/>
      <c r="D447" s="75"/>
      <c r="E447" s="75"/>
      <c r="F447" s="75"/>
      <c r="G447" s="75"/>
      <c r="H447" s="75"/>
      <c r="I447" s="75"/>
      <c r="J447" s="76"/>
      <c r="K447" s="75"/>
    </row>
    <row r="448" spans="1:11" ht="48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6"/>
      <c r="K448" s="75"/>
    </row>
    <row r="449" spans="1:11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</row>
    <row r="450" spans="1:11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</row>
    <row r="452" spans="1:11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</row>
    <row r="453" spans="1:11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</row>
    <row r="454" spans="1:11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</row>
    <row r="455" spans="1:11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</row>
    <row r="456" spans="1:11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</row>
    <row r="457" spans="1:11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</row>
    <row r="458" spans="1:11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</row>
    <row r="459" spans="1:11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</row>
    <row r="460" spans="1:11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1" spans="1:11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</row>
    <row r="462" spans="1:11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</row>
    <row r="463" spans="1:11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7"/>
  <sheetViews>
    <sheetView zoomScalePageLayoutView="0" workbookViewId="0" topLeftCell="A13">
      <selection activeCell="DI19" sqref="DI19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:110" ht="15">
      <c r="A1" s="340" t="s">
        <v>362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</row>
    <row r="2" spans="1:110" ht="12.75">
      <c r="A2" s="341" t="s">
        <v>363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 t="s">
        <v>364</v>
      </c>
      <c r="AD2" s="341"/>
      <c r="AE2" s="341"/>
      <c r="AF2" s="341"/>
      <c r="AG2" s="341"/>
      <c r="AH2" s="341"/>
      <c r="AI2" s="341" t="s">
        <v>365</v>
      </c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 t="s">
        <v>366</v>
      </c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 t="s">
        <v>411</v>
      </c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 t="s">
        <v>412</v>
      </c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</row>
    <row r="3" spans="1:110" ht="12.75">
      <c r="A3" s="333">
        <v>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>
        <v>2</v>
      </c>
      <c r="AD3" s="333"/>
      <c r="AE3" s="333"/>
      <c r="AF3" s="333"/>
      <c r="AG3" s="333"/>
      <c r="AH3" s="333"/>
      <c r="AI3" s="333">
        <v>3</v>
      </c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>
        <v>4</v>
      </c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>
        <v>5</v>
      </c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>
        <v>6</v>
      </c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</row>
    <row r="4" spans="1:110" ht="25.5" customHeight="1">
      <c r="A4" s="328" t="s">
        <v>367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30"/>
      <c r="AC4" s="315" t="s">
        <v>442</v>
      </c>
      <c r="AD4" s="331"/>
      <c r="AE4" s="331"/>
      <c r="AF4" s="331"/>
      <c r="AG4" s="331"/>
      <c r="AH4" s="331"/>
      <c r="AI4" s="331" t="s">
        <v>414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2">
        <f>AZ19+AZ8</f>
        <v>2280700</v>
      </c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>
        <f>BW19</f>
        <v>-549411.4700000007</v>
      </c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>
        <f>AZ4-BW4</f>
        <v>2830111.4700000007</v>
      </c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</row>
    <row r="5" spans="1:110" ht="12.75">
      <c r="A5" s="328" t="s">
        <v>825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30"/>
      <c r="AC5" s="312" t="s">
        <v>368</v>
      </c>
      <c r="AD5" s="312"/>
      <c r="AE5" s="312"/>
      <c r="AF5" s="312"/>
      <c r="AG5" s="312"/>
      <c r="AH5" s="313"/>
      <c r="AI5" s="316" t="s">
        <v>414</v>
      </c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3"/>
      <c r="AZ5" s="334">
        <f>AZ8</f>
        <v>2280700</v>
      </c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6"/>
      <c r="BW5" s="318">
        <v>0</v>
      </c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20"/>
      <c r="CO5" s="318">
        <f>CO8</f>
        <v>2280700</v>
      </c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20"/>
    </row>
    <row r="6" spans="1:110" ht="30" customHeight="1">
      <c r="A6" s="325" t="s">
        <v>369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7"/>
      <c r="AC6" s="314"/>
      <c r="AD6" s="314"/>
      <c r="AE6" s="314"/>
      <c r="AF6" s="314"/>
      <c r="AG6" s="314"/>
      <c r="AH6" s="315"/>
      <c r="AI6" s="317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5"/>
      <c r="AZ6" s="337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9"/>
      <c r="BW6" s="321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3"/>
      <c r="CO6" s="321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3"/>
    </row>
    <row r="7" spans="1:110" ht="12.75">
      <c r="A7" s="297" t="s">
        <v>370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9"/>
      <c r="AC7" s="283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</row>
    <row r="8" spans="1:110" ht="27.75" customHeight="1">
      <c r="A8" s="280" t="s">
        <v>371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2"/>
      <c r="AC8" s="290" t="s">
        <v>368</v>
      </c>
      <c r="AD8" s="290"/>
      <c r="AE8" s="290"/>
      <c r="AF8" s="290"/>
      <c r="AG8" s="290"/>
      <c r="AH8" s="194"/>
      <c r="AI8" s="289" t="s">
        <v>372</v>
      </c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193"/>
      <c r="AY8" s="194"/>
      <c r="AZ8" s="291">
        <v>2280700</v>
      </c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195"/>
      <c r="BO8" s="195"/>
      <c r="BP8" s="195"/>
      <c r="BQ8" s="195"/>
      <c r="BR8" s="195"/>
      <c r="BS8" s="195"/>
      <c r="BT8" s="195"/>
      <c r="BU8" s="195"/>
      <c r="BV8" s="196"/>
      <c r="BW8" s="291">
        <v>0</v>
      </c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3"/>
      <c r="CO8" s="291">
        <f>CO9</f>
        <v>2280700</v>
      </c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196"/>
    </row>
    <row r="9" spans="1:110" ht="23.25" customHeight="1">
      <c r="A9" s="280" t="s">
        <v>373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90" t="s">
        <v>368</v>
      </c>
      <c r="AD9" s="290"/>
      <c r="AE9" s="290"/>
      <c r="AF9" s="290"/>
      <c r="AG9" s="290"/>
      <c r="AH9" s="194"/>
      <c r="AI9" s="289" t="s">
        <v>374</v>
      </c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193"/>
      <c r="AY9" s="194"/>
      <c r="AZ9" s="291">
        <v>2280700</v>
      </c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195"/>
      <c r="BO9" s="195"/>
      <c r="BP9" s="195"/>
      <c r="BQ9" s="195"/>
      <c r="BR9" s="195"/>
      <c r="BS9" s="195"/>
      <c r="BT9" s="195"/>
      <c r="BU9" s="195"/>
      <c r="BV9" s="196"/>
      <c r="BW9" s="291">
        <v>0</v>
      </c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3"/>
      <c r="CO9" s="291">
        <f>AZ9</f>
        <v>2280700</v>
      </c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196"/>
    </row>
    <row r="10" spans="1:110" ht="23.25" customHeight="1">
      <c r="A10" s="306" t="s">
        <v>406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8"/>
      <c r="AC10" s="312" t="s">
        <v>368</v>
      </c>
      <c r="AD10" s="312"/>
      <c r="AE10" s="312"/>
      <c r="AF10" s="312"/>
      <c r="AG10" s="312"/>
      <c r="AH10" s="313"/>
      <c r="AI10" s="316" t="s">
        <v>375</v>
      </c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3"/>
      <c r="AZ10" s="318">
        <v>2280700</v>
      </c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20"/>
      <c r="BW10" s="318">
        <v>0</v>
      </c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20"/>
      <c r="CO10" s="318">
        <f>AZ10</f>
        <v>2280700</v>
      </c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20"/>
    </row>
    <row r="11" spans="1:110" ht="12.75">
      <c r="A11" s="309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1"/>
      <c r="AC11" s="314"/>
      <c r="AD11" s="314"/>
      <c r="AE11" s="314"/>
      <c r="AF11" s="314"/>
      <c r="AG11" s="314"/>
      <c r="AH11" s="315"/>
      <c r="AI11" s="317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5"/>
      <c r="AZ11" s="321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3"/>
      <c r="BW11" s="321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3"/>
      <c r="CO11" s="321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3"/>
    </row>
    <row r="12" spans="1:110" ht="29.25" customHeight="1">
      <c r="A12" s="303" t="s">
        <v>376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283" t="s">
        <v>368</v>
      </c>
      <c r="AD12" s="284"/>
      <c r="AE12" s="284"/>
      <c r="AF12" s="284"/>
      <c r="AG12" s="284"/>
      <c r="AH12" s="284"/>
      <c r="AI12" s="284" t="s">
        <v>377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5">
        <v>0</v>
      </c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>
        <v>0</v>
      </c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>
        <f aca="true" t="shared" si="0" ref="CO12:CO17">AZ12</f>
        <v>0</v>
      </c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</row>
    <row r="13" spans="1:110" ht="36.75" customHeight="1">
      <c r="A13" s="303" t="s">
        <v>378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290" t="s">
        <v>368</v>
      </c>
      <c r="AD13" s="290"/>
      <c r="AE13" s="290"/>
      <c r="AF13" s="290"/>
      <c r="AG13" s="283"/>
      <c r="AH13" s="197"/>
      <c r="AI13" s="289" t="s">
        <v>379</v>
      </c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83"/>
      <c r="AX13" s="197"/>
      <c r="AY13" s="197"/>
      <c r="AZ13" s="291">
        <v>0</v>
      </c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3"/>
      <c r="BN13" s="198"/>
      <c r="BO13" s="198"/>
      <c r="BP13" s="198"/>
      <c r="BQ13" s="198"/>
      <c r="BR13" s="198"/>
      <c r="BS13" s="198"/>
      <c r="BT13" s="198"/>
      <c r="BU13" s="198"/>
      <c r="BV13" s="198"/>
      <c r="BW13" s="291">
        <v>0</v>
      </c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3"/>
      <c r="CO13" s="291">
        <f t="shared" si="0"/>
        <v>0</v>
      </c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199"/>
    </row>
    <row r="14" spans="1:110" ht="39.75" customHeight="1">
      <c r="A14" s="303" t="s">
        <v>380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290" t="s">
        <v>368</v>
      </c>
      <c r="AD14" s="290"/>
      <c r="AE14" s="290"/>
      <c r="AF14" s="290"/>
      <c r="AG14" s="283"/>
      <c r="AH14" s="197"/>
      <c r="AI14" s="289" t="s">
        <v>381</v>
      </c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83"/>
      <c r="AX14" s="197"/>
      <c r="AY14" s="197"/>
      <c r="AZ14" s="291">
        <v>2000000</v>
      </c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3"/>
      <c r="BN14" s="198"/>
      <c r="BO14" s="198"/>
      <c r="BP14" s="198"/>
      <c r="BQ14" s="198"/>
      <c r="BR14" s="198"/>
      <c r="BS14" s="198"/>
      <c r="BT14" s="198"/>
      <c r="BU14" s="198"/>
      <c r="BV14" s="198"/>
      <c r="BW14" s="291">
        <v>0</v>
      </c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3"/>
      <c r="CO14" s="291">
        <f t="shared" si="0"/>
        <v>2000000</v>
      </c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199"/>
    </row>
    <row r="15" spans="1:110" ht="48" customHeight="1">
      <c r="A15" s="303" t="s">
        <v>407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283" t="s">
        <v>368</v>
      </c>
      <c r="AD15" s="284"/>
      <c r="AE15" s="284"/>
      <c r="AF15" s="284"/>
      <c r="AG15" s="284"/>
      <c r="AH15" s="284"/>
      <c r="AI15" s="284" t="s">
        <v>382</v>
      </c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5">
        <v>2000000</v>
      </c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>
        <v>0</v>
      </c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>
        <f t="shared" si="0"/>
        <v>2000000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</row>
    <row r="16" spans="1:110" ht="35.25" customHeight="1">
      <c r="A16" s="297" t="s">
        <v>383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9"/>
      <c r="AC16" s="283" t="s">
        <v>368</v>
      </c>
      <c r="AD16" s="284"/>
      <c r="AE16" s="284"/>
      <c r="AF16" s="284"/>
      <c r="AG16" s="284"/>
      <c r="AH16" s="284"/>
      <c r="AI16" s="284" t="s">
        <v>384</v>
      </c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5">
        <v>-2000000</v>
      </c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>
        <v>0</v>
      </c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>
        <f t="shared" si="0"/>
        <v>-2000000</v>
      </c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</row>
    <row r="17" spans="1:110" ht="47.25" customHeight="1">
      <c r="A17" s="297" t="s">
        <v>408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9"/>
      <c r="AC17" s="283" t="s">
        <v>368</v>
      </c>
      <c r="AD17" s="284"/>
      <c r="AE17" s="284"/>
      <c r="AF17" s="284"/>
      <c r="AG17" s="284"/>
      <c r="AH17" s="284"/>
      <c r="AI17" s="284" t="s">
        <v>385</v>
      </c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5">
        <v>-2000000</v>
      </c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>
        <v>0</v>
      </c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>
        <f t="shared" si="0"/>
        <v>-2000000</v>
      </c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</row>
    <row r="18" spans="1:110" ht="24.75" customHeight="1">
      <c r="A18" s="297" t="s">
        <v>386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9"/>
      <c r="AC18" s="289" t="s">
        <v>387</v>
      </c>
      <c r="AD18" s="290"/>
      <c r="AE18" s="290"/>
      <c r="AF18" s="290"/>
      <c r="AG18" s="283"/>
      <c r="AH18" s="197"/>
      <c r="AI18" s="289" t="s">
        <v>414</v>
      </c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83"/>
      <c r="AX18" s="197"/>
      <c r="AY18" s="197"/>
      <c r="AZ18" s="291">
        <v>0</v>
      </c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3"/>
      <c r="BN18" s="198"/>
      <c r="BO18" s="198"/>
      <c r="BP18" s="198"/>
      <c r="BQ18" s="198"/>
      <c r="BR18" s="198"/>
      <c r="BS18" s="198"/>
      <c r="BT18" s="198"/>
      <c r="BU18" s="198"/>
      <c r="BV18" s="198"/>
      <c r="BW18" s="291">
        <v>0</v>
      </c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3"/>
      <c r="CO18" s="291">
        <v>0</v>
      </c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199"/>
    </row>
    <row r="19" spans="1:110" ht="25.5" customHeight="1">
      <c r="A19" s="297" t="s">
        <v>388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9"/>
      <c r="AC19" s="283" t="s">
        <v>443</v>
      </c>
      <c r="AD19" s="284"/>
      <c r="AE19" s="284"/>
      <c r="AF19" s="284"/>
      <c r="AG19" s="284"/>
      <c r="AH19" s="284"/>
      <c r="AI19" s="284" t="s">
        <v>389</v>
      </c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>
        <f>AZ20+AZ25</f>
        <v>0</v>
      </c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>
        <f>BW20+BW25</f>
        <v>-549411.4700000007</v>
      </c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>
        <f>AZ19-BW19</f>
        <v>549411.4700000007</v>
      </c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</row>
    <row r="20" spans="1:110" ht="17.25" customHeight="1">
      <c r="A20" s="300" t="s">
        <v>390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2"/>
      <c r="AC20" s="283" t="s">
        <v>391</v>
      </c>
      <c r="AD20" s="284"/>
      <c r="AE20" s="284"/>
      <c r="AF20" s="284"/>
      <c r="AG20" s="284"/>
      <c r="AH20" s="284"/>
      <c r="AI20" s="284" t="s">
        <v>392</v>
      </c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>
        <f>AZ21</f>
        <v>-35145780</v>
      </c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>
        <f>BW21</f>
        <v>-4825419.65</v>
      </c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 t="s">
        <v>414</v>
      </c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</row>
    <row r="21" spans="1:110" ht="21.75" customHeight="1">
      <c r="A21" s="297" t="s">
        <v>393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9"/>
      <c r="AC21" s="283" t="s">
        <v>391</v>
      </c>
      <c r="AD21" s="284"/>
      <c r="AE21" s="284"/>
      <c r="AF21" s="284"/>
      <c r="AG21" s="284"/>
      <c r="AH21" s="284"/>
      <c r="AI21" s="284" t="s">
        <v>394</v>
      </c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>
        <f>AZ22</f>
        <v>-35145780</v>
      </c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>
        <f>BW22</f>
        <v>-4825419.65</v>
      </c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 t="s">
        <v>414</v>
      </c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</row>
    <row r="22" spans="1:110" ht="24.75" customHeight="1">
      <c r="A22" s="300" t="s">
        <v>395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2"/>
      <c r="AC22" s="283" t="s">
        <v>391</v>
      </c>
      <c r="AD22" s="284"/>
      <c r="AE22" s="284"/>
      <c r="AF22" s="284"/>
      <c r="AG22" s="284"/>
      <c r="AH22" s="284"/>
      <c r="AI22" s="284" t="s">
        <v>396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>
        <f>AZ23</f>
        <v>-35145780</v>
      </c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>
        <f>BW23</f>
        <v>-4825419.65</v>
      </c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 t="s">
        <v>414</v>
      </c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</row>
    <row r="23" spans="1:110" ht="25.5" customHeight="1">
      <c r="A23" s="297" t="s">
        <v>409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  <c r="AC23" s="283" t="s">
        <v>391</v>
      </c>
      <c r="AD23" s="284"/>
      <c r="AE23" s="284"/>
      <c r="AF23" s="284"/>
      <c r="AG23" s="284"/>
      <c r="AH23" s="284"/>
      <c r="AI23" s="284" t="s">
        <v>397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5">
        <v>-35145780</v>
      </c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>
        <v>-4825419.65</v>
      </c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 t="s">
        <v>414</v>
      </c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</row>
    <row r="24" spans="1:110" ht="18.75" customHeight="1">
      <c r="A24" s="297" t="s">
        <v>398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9"/>
      <c r="AC24" s="283" t="s">
        <v>399</v>
      </c>
      <c r="AD24" s="284"/>
      <c r="AE24" s="284"/>
      <c r="AF24" s="284"/>
      <c r="AG24" s="284"/>
      <c r="AH24" s="284"/>
      <c r="AI24" s="284" t="s">
        <v>400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5">
        <f>AZ25</f>
        <v>35145780</v>
      </c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>
        <v>-39273352.2</v>
      </c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 t="s">
        <v>414</v>
      </c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</row>
    <row r="25" spans="1:110" ht="27.75" customHeight="1">
      <c r="A25" s="297" t="s">
        <v>401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9"/>
      <c r="AC25" s="283" t="s">
        <v>399</v>
      </c>
      <c r="AD25" s="284"/>
      <c r="AE25" s="284"/>
      <c r="AF25" s="284"/>
      <c r="AG25" s="284"/>
      <c r="AH25" s="284"/>
      <c r="AI25" s="284" t="s">
        <v>402</v>
      </c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5">
        <f>AZ26</f>
        <v>35145780</v>
      </c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>
        <f>BW26</f>
        <v>4276008.18</v>
      </c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 t="s">
        <v>414</v>
      </c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</row>
    <row r="26" spans="1:110" ht="27.75" customHeight="1">
      <c r="A26" s="280" t="s">
        <v>403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  <c r="AC26" s="283" t="s">
        <v>399</v>
      </c>
      <c r="AD26" s="284"/>
      <c r="AE26" s="284"/>
      <c r="AF26" s="284"/>
      <c r="AG26" s="284"/>
      <c r="AH26" s="284"/>
      <c r="AI26" s="284" t="s">
        <v>404</v>
      </c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5">
        <f>AZ27</f>
        <v>35145780</v>
      </c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>
        <f>BW27</f>
        <v>4276008.18</v>
      </c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 t="s">
        <v>414</v>
      </c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</row>
    <row r="27" spans="1:110" ht="30" customHeight="1">
      <c r="A27" s="286" t="s">
        <v>410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9" t="s">
        <v>399</v>
      </c>
      <c r="AD27" s="290"/>
      <c r="AE27" s="290"/>
      <c r="AF27" s="290"/>
      <c r="AG27" s="290"/>
      <c r="AH27" s="283"/>
      <c r="AI27" s="289" t="s">
        <v>405</v>
      </c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83"/>
      <c r="AZ27" s="291">
        <v>35145780</v>
      </c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3"/>
      <c r="BW27" s="291">
        <v>4276008.18</v>
      </c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3"/>
      <c r="CO27" s="294" t="s">
        <v>414</v>
      </c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6"/>
    </row>
  </sheetData>
  <sheetProtection/>
  <mergeCells count="146">
    <mergeCell ref="CO3:DF3"/>
    <mergeCell ref="A1:DF1"/>
    <mergeCell ref="A2:AB2"/>
    <mergeCell ref="AC2:AH2"/>
    <mergeCell ref="AI2:AY2"/>
    <mergeCell ref="AZ2:BV2"/>
    <mergeCell ref="BW2:CN2"/>
    <mergeCell ref="CO2:DF2"/>
    <mergeCell ref="A3:AB3"/>
    <mergeCell ref="AC3:AH3"/>
    <mergeCell ref="AI3:AY3"/>
    <mergeCell ref="AZ3:BV3"/>
    <mergeCell ref="BW5:CN6"/>
    <mergeCell ref="AI5:AY6"/>
    <mergeCell ref="AZ5:BV6"/>
    <mergeCell ref="BW3:CN3"/>
    <mergeCell ref="CO5:DF6"/>
    <mergeCell ref="A6:AB6"/>
    <mergeCell ref="A4:AB4"/>
    <mergeCell ref="AC4:AH4"/>
    <mergeCell ref="AI4:AY4"/>
    <mergeCell ref="AZ4:BV4"/>
    <mergeCell ref="BW4:CN4"/>
    <mergeCell ref="CO4:DF4"/>
    <mergeCell ref="A5:AB5"/>
    <mergeCell ref="AC5:AH6"/>
    <mergeCell ref="BW7:CN7"/>
    <mergeCell ref="CO7:DF7"/>
    <mergeCell ref="A8:AB8"/>
    <mergeCell ref="AC8:AG8"/>
    <mergeCell ref="A7:AB7"/>
    <mergeCell ref="AC7:AH7"/>
    <mergeCell ref="AI7:AY7"/>
    <mergeCell ref="AZ7:BV7"/>
    <mergeCell ref="AI8:AW8"/>
    <mergeCell ref="AZ8:BM8"/>
    <mergeCell ref="BW10:CN11"/>
    <mergeCell ref="CO10:DF11"/>
    <mergeCell ref="BW9:CN9"/>
    <mergeCell ref="CO9:DE9"/>
    <mergeCell ref="BW8:CN8"/>
    <mergeCell ref="CO8:DE8"/>
    <mergeCell ref="A9:AB9"/>
    <mergeCell ref="AC9:AG9"/>
    <mergeCell ref="AI9:AW9"/>
    <mergeCell ref="AZ9:BM9"/>
    <mergeCell ref="A10:AB11"/>
    <mergeCell ref="AC10:AH11"/>
    <mergeCell ref="AI10:AY11"/>
    <mergeCell ref="AZ10:BV11"/>
    <mergeCell ref="BW12:CN12"/>
    <mergeCell ref="CO12:DF12"/>
    <mergeCell ref="A13:AB13"/>
    <mergeCell ref="AC13:AG13"/>
    <mergeCell ref="A12:AB12"/>
    <mergeCell ref="AC12:AH12"/>
    <mergeCell ref="AI12:AY12"/>
    <mergeCell ref="AZ12:BV12"/>
    <mergeCell ref="AI13:AW13"/>
    <mergeCell ref="AZ13:BM13"/>
    <mergeCell ref="BW15:CN15"/>
    <mergeCell ref="CO15:DF15"/>
    <mergeCell ref="BW14:CN14"/>
    <mergeCell ref="CO14:DE14"/>
    <mergeCell ref="BW13:CN13"/>
    <mergeCell ref="CO13:DE13"/>
    <mergeCell ref="A14:AB14"/>
    <mergeCell ref="AC14:AG14"/>
    <mergeCell ref="AI14:AW14"/>
    <mergeCell ref="AZ14:BM14"/>
    <mergeCell ref="A15:AB15"/>
    <mergeCell ref="AC15:AH15"/>
    <mergeCell ref="AI15:AY15"/>
    <mergeCell ref="AZ15:BV15"/>
    <mergeCell ref="BW16:CN16"/>
    <mergeCell ref="CO16:DF16"/>
    <mergeCell ref="A17:AB17"/>
    <mergeCell ref="AC17:AH17"/>
    <mergeCell ref="A16:AB16"/>
    <mergeCell ref="AC16:AH16"/>
    <mergeCell ref="AI16:AY16"/>
    <mergeCell ref="AZ16:BV16"/>
    <mergeCell ref="AI17:AY17"/>
    <mergeCell ref="AZ17:BV17"/>
    <mergeCell ref="BW19:CN19"/>
    <mergeCell ref="CO19:DF19"/>
    <mergeCell ref="BW18:CN18"/>
    <mergeCell ref="CO18:DE18"/>
    <mergeCell ref="BW17:CN17"/>
    <mergeCell ref="CO17:DF17"/>
    <mergeCell ref="A18:AB18"/>
    <mergeCell ref="AC18:AG18"/>
    <mergeCell ref="AI18:AW18"/>
    <mergeCell ref="AZ18:BM18"/>
    <mergeCell ref="A19:AB19"/>
    <mergeCell ref="AC19:AH19"/>
    <mergeCell ref="AI19:AY19"/>
    <mergeCell ref="AZ19:BV19"/>
    <mergeCell ref="BW20:CN20"/>
    <mergeCell ref="CO20:DF20"/>
    <mergeCell ref="A21:AB21"/>
    <mergeCell ref="AC21:AH21"/>
    <mergeCell ref="A20:AB20"/>
    <mergeCell ref="AC20:AH20"/>
    <mergeCell ref="AI20:AY20"/>
    <mergeCell ref="AZ20:BV20"/>
    <mergeCell ref="AI21:AY21"/>
    <mergeCell ref="AZ21:BV21"/>
    <mergeCell ref="BW23:CN23"/>
    <mergeCell ref="CO23:DF23"/>
    <mergeCell ref="BW22:CN22"/>
    <mergeCell ref="CO22:DF22"/>
    <mergeCell ref="BW21:CN21"/>
    <mergeCell ref="CO21:DF21"/>
    <mergeCell ref="A22:AB22"/>
    <mergeCell ref="AC22:AH22"/>
    <mergeCell ref="AI22:AY22"/>
    <mergeCell ref="AZ22:BV22"/>
    <mergeCell ref="A23:AB23"/>
    <mergeCell ref="AC23:AH23"/>
    <mergeCell ref="AI23:AY23"/>
    <mergeCell ref="AZ23:BV23"/>
    <mergeCell ref="BW24:CN24"/>
    <mergeCell ref="CO24:DF24"/>
    <mergeCell ref="A25:AB25"/>
    <mergeCell ref="AC25:AH25"/>
    <mergeCell ref="A24:AB24"/>
    <mergeCell ref="AC24:AH24"/>
    <mergeCell ref="AI24:AY24"/>
    <mergeCell ref="AZ24:BV24"/>
    <mergeCell ref="AI25:AY25"/>
    <mergeCell ref="AZ25:BV25"/>
    <mergeCell ref="BW27:CN27"/>
    <mergeCell ref="CO27:DF27"/>
    <mergeCell ref="BW26:CN26"/>
    <mergeCell ref="CO26:DF26"/>
    <mergeCell ref="BW25:CN25"/>
    <mergeCell ref="CO25:DF25"/>
    <mergeCell ref="A26:AB26"/>
    <mergeCell ref="AC26:AH26"/>
    <mergeCell ref="AI26:AY26"/>
    <mergeCell ref="AZ26:BV26"/>
    <mergeCell ref="A27:AB27"/>
    <mergeCell ref="AC27:AH27"/>
    <mergeCell ref="AI27:AY27"/>
    <mergeCell ref="AZ27:BV27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1User</cp:lastModifiedBy>
  <cp:lastPrinted>2015-07-01T09:13:04Z</cp:lastPrinted>
  <dcterms:created xsi:type="dcterms:W3CDTF">2007-09-21T13:36:41Z</dcterms:created>
  <dcterms:modified xsi:type="dcterms:W3CDTF">2016-08-10T17:39:19Z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