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2" activeTab="2"/>
  </bookViews>
  <sheets>
    <sheet name="Расходы" sheetId="1" state="hidden" r:id="rId1"/>
    <sheet name="Источники" sheetId="2" state="hidden" r:id="rId2"/>
    <sheet name="Доходы" sheetId="3" r:id="rId3"/>
    <sheet name="Расходы " sheetId="4" r:id="rId4"/>
    <sheet name="Источники " sheetId="5" r:id="rId5"/>
  </sheets>
  <definedNames>
    <definedName name="LAST_CELL" localSheetId="2">'Доходы'!$F$85</definedName>
    <definedName name="RBEGIN_1" localSheetId="2">'Доходы'!$A$19</definedName>
    <definedName name="RBEGIN_1" localSheetId="1">'Источники'!$A$12</definedName>
    <definedName name="RBEGIN_1" localSheetId="0">'Расходы'!$A$13</definedName>
    <definedName name="REND_1" localSheetId="2">'Доходы'!$A$85</definedName>
    <definedName name="REND_1" localSheetId="1">'Источники'!$A$31</definedName>
    <definedName name="REND_1" localSheetId="0">'Расходы'!$A$292</definedName>
    <definedName name="S_520" localSheetId="1">'Источники'!$A$14</definedName>
    <definedName name="S_620" localSheetId="1">'Источники'!$A$18</definedName>
    <definedName name="S_700" localSheetId="1">'Источники'!$A$19</definedName>
    <definedName name="S_700A" localSheetId="1">'Источники'!$A$20</definedName>
    <definedName name="S_700B" localSheetId="1">'Источники'!$A$21</definedName>
    <definedName name="_xlnm.Print_Area" localSheetId="2">'Доходы'!$A$19</definedName>
    <definedName name="_xlnm.Print_Area" localSheetId="4">'Источники '!$A$1:$DF$38</definedName>
    <definedName name="_xlnm.Print_Area" localSheetId="3">'Расходы '!$A$1:$K$327</definedName>
  </definedNames>
  <calcPr fullCalcOnLoad="1"/>
</workbook>
</file>

<file path=xl/sharedStrings.xml><?xml version="1.0" encoding="utf-8"?>
<sst xmlns="http://schemas.openxmlformats.org/spreadsheetml/2006/main" count="3285" uniqueCount="886">
  <si>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</si>
  <si>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</si>
  <si>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</si>
  <si>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</si>
  <si>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</si>
  <si>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</si>
  <si>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 xml:space="preserve">    Глава по БК</t>
  </si>
  <si>
    <t>по ОКТМО</t>
  </si>
  <si>
    <t xml:space="preserve">             по ОКЕИ</t>
  </si>
  <si>
    <t>383</t>
  </si>
  <si>
    <t>Периодичность: годовая</t>
  </si>
  <si>
    <t>Единица измерения: руб.</t>
  </si>
  <si>
    <t>933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</si>
  <si>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</si>
  <si>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</si>
  <si>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</si>
  <si>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</si>
  <si>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</si>
  <si>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</si>
  <si>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</si>
  <si>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</si>
  <si>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</si>
  <si>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</si>
  <si>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</si>
  <si>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</si>
  <si>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</si>
  <si>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</si>
  <si>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 на доходы физических лиц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</si>
  <si>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</si>
  <si>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</si>
  <si>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</si>
  <si>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</si>
  <si>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</si>
  <si>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</si>
  <si>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</si>
  <si>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</si>
  <si>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</si>
  <si>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</si>
  <si>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Земельный налог с организаций</t>
  </si>
  <si>
    <t>Земельный налог с физических лиц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</si>
  <si>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</si>
  <si>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</si>
  <si>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</si>
  <si>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</si>
  <si>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сельских поселений (за исключением земельных участков)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</si>
  <si>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</si>
  <si>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</si>
  <si>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Прочие неналоговые доходы</t>
  </si>
  <si>
    <t>Прочие неналоговые доходы бюджетов сельских поселений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</si>
  <si>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</si>
  <si>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</si>
  <si>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</si>
  <si>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</si>
  <si>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</si>
  <si>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</si>
  <si>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</si>
  <si>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</si>
  <si>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</si>
  <si>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</si>
  <si>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</si>
  <si>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</si>
  <si>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</si>
  <si>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</si>
  <si>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</si>
  <si>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</si>
  <si>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</si>
  <si>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</si>
  <si>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000 0100 0000000 100 000 </t>
  </si>
  <si>
    <t>Расходы на выплаты персоналу государственных (муниципальных) органов</t>
  </si>
  <si>
    <t xml:space="preserve">000 0100 0000000 120 000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</si>
  <si>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</si>
  <si>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000 0100 0000000 121 000 </t>
  </si>
  <si>
    <t>Расходы</t>
  </si>
  <si>
    <t xml:space="preserve">000 0100 0000000 121 200 </t>
  </si>
  <si>
    <t>Оплата труда и начисления на выплаты по оплате труда</t>
  </si>
  <si>
    <t xml:space="preserve">000 0100 0000000 121 210 </t>
  </si>
  <si>
    <t>Заработная плата</t>
  </si>
  <si>
    <t xml:space="preserve">000 0100 0000000 121 211 </t>
  </si>
  <si>
    <t>Начисления на выплаты по оплате труда</t>
  </si>
  <si>
    <t xml:space="preserve">000 0100 0000000 121 213 </t>
  </si>
  <si>
    <t>Иные выплаты персоналу государственных (муниципальных) органов, за исключением фонда оплаты труда</t>
  </si>
  <si>
    <t xml:space="preserve">000 0100 0000000 122 000 </t>
  </si>
  <si>
    <t xml:space="preserve">000 0100 0000000 122 200 </t>
  </si>
  <si>
    <t>Социальное обеспечение</t>
  </si>
  <si>
    <t xml:space="preserve">000 0100 0000000 122 260 </t>
  </si>
  <si>
    <t>Пособия по социальной помощи населению</t>
  </si>
  <si>
    <t xml:space="preserve">000 0100 0000000 122 262 </t>
  </si>
  <si>
    <t>Закупка товаров, работ и услуг для государственных (муниципальных) нужд</t>
  </si>
  <si>
    <t xml:space="preserve">000 0100 0000000 200 000 </t>
  </si>
  <si>
    <t>Иные закупки товаров, работ и услуг для государственных (муниципальных) нужд</t>
  </si>
  <si>
    <t xml:space="preserve">000 0100 0000000 240 000 </t>
  </si>
  <si>
    <t>Прочая закупка товаров, работ и услуг для обеспечения государственных (муниципальных) нужд</t>
  </si>
  <si>
    <t xml:space="preserve">000 0100 0000000 244 000 </t>
  </si>
  <si>
    <t xml:space="preserve">000 0100 0000000 244 200 </t>
  </si>
  <si>
    <t>Оплата работ, услуг</t>
  </si>
  <si>
    <t xml:space="preserve">000 0100 0000000 244 220 </t>
  </si>
  <si>
    <t>Услуги связи</t>
  </si>
  <si>
    <t xml:space="preserve">000 0100 0000000 244 221 </t>
  </si>
  <si>
    <t>Коммунальные услуги</t>
  </si>
  <si>
    <t xml:space="preserve">000 0100 0000000 244 223 </t>
  </si>
  <si>
    <t>Работы, услуги по содержанию имущества</t>
  </si>
  <si>
    <t xml:space="preserve">000 0100 0000000 244 225 </t>
  </si>
  <si>
    <t>Прочие работы, услуги</t>
  </si>
  <si>
    <t xml:space="preserve">000 0100 0000000 244 226 </t>
  </si>
  <si>
    <t>Поступление нефинансовых активов</t>
  </si>
  <si>
    <t xml:space="preserve">000 0100 0000000 244 300 </t>
  </si>
  <si>
    <t>Увеличение стоимости основных средств</t>
  </si>
  <si>
    <t xml:space="preserve">000 0100 0000000 244 310 </t>
  </si>
  <si>
    <t>Увеличение стоимости материальных запасов</t>
  </si>
  <si>
    <t xml:space="preserve">000 0100 0000000 244 340 </t>
  </si>
  <si>
    <t>Межбюджетные трансферты</t>
  </si>
  <si>
    <t xml:space="preserve">000 0100 0000000 500 000 </t>
  </si>
  <si>
    <t xml:space="preserve">000 0100 0000000 540 000 </t>
  </si>
  <si>
    <t xml:space="preserve">000 0100 0000000 540 200 </t>
  </si>
  <si>
    <t>Безвозмездные перечисления бюджетам</t>
  </si>
  <si>
    <t xml:space="preserve">000 0100 0000000 540 250 </t>
  </si>
  <si>
    <t>Перечисления другим бюджетам бюджетной системы Российской Федерации</t>
  </si>
  <si>
    <t xml:space="preserve">000 0100 0000000 540 251 </t>
  </si>
  <si>
    <t>Иные бюджетные ассигнования</t>
  </si>
  <si>
    <t xml:space="preserve">000 0100 0000000 800 000 </t>
  </si>
  <si>
    <t>Уплата налогов, сборов и иных платежей</t>
  </si>
  <si>
    <t xml:space="preserve">000 0100 0000000 850 000 </t>
  </si>
  <si>
    <t>Уплата прочих налогов, сборов и иных платежей</t>
  </si>
  <si>
    <t xml:space="preserve">000 0100 0000000 852 000 </t>
  </si>
  <si>
    <t xml:space="preserve">000 0100 0000000 852 200 </t>
  </si>
  <si>
    <t>Прочие расходы</t>
  </si>
  <si>
    <t xml:space="preserve">000 0100 0000000 852 290 </t>
  </si>
  <si>
    <t>Уплата иных платежей</t>
  </si>
  <si>
    <t xml:space="preserve">000 0100 0000000 853 000 </t>
  </si>
  <si>
    <t xml:space="preserve">000 0100 0000000 853 200 </t>
  </si>
  <si>
    <t xml:space="preserve">000 0100 0000000 853 290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</si>
  <si>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</si>
  <si>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000 0102 0000000 000 000 </t>
  </si>
  <si>
    <t xml:space="preserve">000 0102 0000000 100 000 </t>
  </si>
  <si>
    <t xml:space="preserve">000 0102 0000000 120 000 </t>
  </si>
  <si>
    <t xml:space="preserve">000 0102 0000000 121 000 </t>
  </si>
  <si>
    <t xml:space="preserve">000 0102 0000000 121 200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</si>
  <si>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</si>
  <si>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</si>
  <si>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000 0103 0000000 200 000 </t>
  </si>
  <si>
    <t xml:space="preserve">000 0103 0000000 240 000 </t>
  </si>
  <si>
    <t xml:space="preserve">000 0103 0000000 244 000 </t>
  </si>
  <si>
    <t xml:space="preserve">000 0103 0000000 244 200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</si>
  <si>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</si>
  <si>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</si>
  <si>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000 0104 0000000 100 000 </t>
  </si>
  <si>
    <t xml:space="preserve">000 0104 0000000 120 000 </t>
  </si>
  <si>
    <t xml:space="preserve">000 0104 0000000 121 000 </t>
  </si>
  <si>
    <t xml:space="preserve">000 0104 0000000 121 200 </t>
  </si>
  <si>
    <t xml:space="preserve">000 0104 0000000 122 000 </t>
  </si>
  <si>
    <t xml:space="preserve">000 0104 0000000 122 200 </t>
  </si>
  <si>
    <t xml:space="preserve">000 0104 0000000 200 000 </t>
  </si>
  <si>
    <t xml:space="preserve">000 0104 0000000 240 000 </t>
  </si>
  <si>
    <t xml:space="preserve">000 0104 0000000 244 000 </t>
  </si>
  <si>
    <t xml:space="preserve">000 0104 0000000 244 200 </t>
  </si>
  <si>
    <t xml:space="preserve">000 0104 0000000 244 300 </t>
  </si>
  <si>
    <t xml:space="preserve">000 0104 0000000 500 000 </t>
  </si>
  <si>
    <t xml:space="preserve">000 0104 0000000 540 000 </t>
  </si>
  <si>
    <t xml:space="preserve">000 0104 0000000 540 200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</si>
  <si>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</si>
  <si>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000 0106 0000000 000 000 </t>
  </si>
  <si>
    <t xml:space="preserve">000 0106 0000000 500 000 </t>
  </si>
  <si>
    <t xml:space="preserve">000 0106 0000000 540 000 </t>
  </si>
  <si>
    <t xml:space="preserve">000 0106 0000000 540 200 </t>
  </si>
  <si>
    <t>Другие общегосударственные вопросы</t>
  </si>
  <si>
    <t xml:space="preserve">000 0113 0000000 000 000 </t>
  </si>
  <si>
    <t xml:space="preserve">000 0113 0000000 200 000 </t>
  </si>
  <si>
    <t xml:space="preserve">000 0113 0000000 240 000 </t>
  </si>
  <si>
    <t xml:space="preserve">000 0113 0000000 244 000 </t>
  </si>
  <si>
    <t xml:space="preserve">000 0113 0000000 244 200 </t>
  </si>
  <si>
    <t xml:space="preserve">000 0113 0000000 244 300 </t>
  </si>
  <si>
    <t xml:space="preserve">000 0113 0000000 500 000 </t>
  </si>
  <si>
    <t xml:space="preserve">000 0113 0000000 540 000 </t>
  </si>
  <si>
    <t xml:space="preserve">000 0113 0000000 540 200 </t>
  </si>
  <si>
    <t xml:space="preserve">000 0113 0000000 800 000 </t>
  </si>
  <si>
    <t xml:space="preserve">000 0113 0000000 850 000 </t>
  </si>
  <si>
    <t xml:space="preserve">000 0113 0000000 852 000 </t>
  </si>
  <si>
    <t xml:space="preserve">000 0113 0000000 852 200 </t>
  </si>
  <si>
    <t xml:space="preserve">000 0113 0000000 853 000 </t>
  </si>
  <si>
    <t xml:space="preserve">000 0113 0000000 853 200 </t>
  </si>
  <si>
    <t>НАЦИОНАЛЬНАЯ ОБОРОНА</t>
  </si>
  <si>
    <t xml:space="preserve">000 0200 0000000 000 000 </t>
  </si>
  <si>
    <t xml:space="preserve">000 0200 0000000 100 000 </t>
  </si>
  <si>
    <t xml:space="preserve">000 0200 0000000 120 000 </t>
  </si>
  <si>
    <t xml:space="preserve">000 0200 0000000 121 000 </t>
  </si>
  <si>
    <t xml:space="preserve">000 0200 0000000 121 200 </t>
  </si>
  <si>
    <t xml:space="preserve">000 0200 0000000 121 210 </t>
  </si>
  <si>
    <t xml:space="preserve">000 0200 0000000 121 211 </t>
  </si>
  <si>
    <t xml:space="preserve">000 0200 0000000 121 213 </t>
  </si>
  <si>
    <t>Мобилизационная и вневойсковая подготовка</t>
  </si>
  <si>
    <t xml:space="preserve">000 0203 0000000 000 000 </t>
  </si>
  <si>
    <t xml:space="preserve">000 0203 0000000 100 000 </t>
  </si>
  <si>
    <t xml:space="preserve">000 0203 0000000 120 000 </t>
  </si>
  <si>
    <t xml:space="preserve">000 0203 0000000 121 000 </t>
  </si>
  <si>
    <t xml:space="preserve">000 0203 0000000 121 200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</si>
  <si>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</si>
  <si>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</si>
  <si>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000 0300 0000000 200 000 </t>
  </si>
  <si>
    <t xml:space="preserve">000 0300 0000000 240 000 </t>
  </si>
  <si>
    <t xml:space="preserve">000 0300 0000000 244 000 </t>
  </si>
  <si>
    <t xml:space="preserve">000 0300 0000000 244 200 </t>
  </si>
  <si>
    <t xml:space="preserve">000 0300 0000000 244 220 </t>
  </si>
  <si>
    <t xml:space="preserve">000 0300 0000000 244 225 </t>
  </si>
  <si>
    <t xml:space="preserve">000 0300 0000000 244 226 </t>
  </si>
  <si>
    <t xml:space="preserve">000 0300 0000000 244 300 </t>
  </si>
  <si>
    <t xml:space="preserve">000 0300 0000000 244 310 </t>
  </si>
  <si>
    <t xml:space="preserve">000 0300 0000000 244 340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</si>
  <si>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</si>
  <si>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</si>
  <si>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000 0309 0000000 200 000 </t>
  </si>
  <si>
    <t xml:space="preserve">000 0309 0000000 240 000 </t>
  </si>
  <si>
    <t xml:space="preserve">000 0309 0000000 244 000 </t>
  </si>
  <si>
    <t xml:space="preserve">000 0309 0000000 244 200 </t>
  </si>
  <si>
    <t xml:space="preserve">000 0309 0000000 244 300 </t>
  </si>
  <si>
    <t>Обеспечение пожарной безопасности</t>
  </si>
  <si>
    <t xml:space="preserve">000 0310 0000000 000 000 </t>
  </si>
  <si>
    <t xml:space="preserve">000 0310 0000000 200 000 </t>
  </si>
  <si>
    <t xml:space="preserve">000 0310 0000000 240 000 </t>
  </si>
  <si>
    <t xml:space="preserve">000 0310 0000000 244 000 </t>
  </si>
  <si>
    <t xml:space="preserve">000 0310 0000000 244 300 </t>
  </si>
  <si>
    <t>НАЦИОНАЛЬНАЯ ЭКОНОМИКА</t>
  </si>
  <si>
    <t xml:space="preserve">000 0400 0000000 000 000 </t>
  </si>
  <si>
    <t xml:space="preserve">000 0400 0000000 200 000 </t>
  </si>
  <si>
    <t xml:space="preserve">000 0400 0000000 240 000 </t>
  </si>
  <si>
    <t xml:space="preserve">000 0400 0000000 244 000 </t>
  </si>
  <si>
    <t xml:space="preserve">000 0400 0000000 244 200 </t>
  </si>
  <si>
    <t xml:space="preserve">000 0400 0000000 244 220 </t>
  </si>
  <si>
    <t xml:space="preserve">000 0400 0000000 244 225 </t>
  </si>
  <si>
    <t xml:space="preserve">000 0400 0000000 244 226 </t>
  </si>
  <si>
    <t xml:space="preserve">000 0400 0000000 244 300 </t>
  </si>
  <si>
    <t xml:space="preserve">000 0400 0000000 244 310 </t>
  </si>
  <si>
    <t xml:space="preserve">000 0400 0000000 244 340 </t>
  </si>
  <si>
    <t>Дорожное хозяйство (дорожные фонды)</t>
  </si>
  <si>
    <t xml:space="preserve">000 0409 0000000 000 000 </t>
  </si>
  <si>
    <t xml:space="preserve">000 0409 0000000 200 000 </t>
  </si>
  <si>
    <t xml:space="preserve">000 0409 0000000 240 000 </t>
  </si>
  <si>
    <t xml:space="preserve">000 0409 0000000 244 000 </t>
  </si>
  <si>
    <t xml:space="preserve">000 0409 0000000 244 200 </t>
  </si>
  <si>
    <t xml:space="preserve">000 0409 0000000 244 300 </t>
  </si>
  <si>
    <t>Другие вопросы в области национальной экономики</t>
  </si>
  <si>
    <t xml:space="preserve">000 0412 0000000 000 000 </t>
  </si>
  <si>
    <t xml:space="preserve">000 0412 0000000 200 000 </t>
  </si>
  <si>
    <t xml:space="preserve">000 0412 0000000 240 000 </t>
  </si>
  <si>
    <t xml:space="preserve">000 0412 0000000 244 000 </t>
  </si>
  <si>
    <t xml:space="preserve">000 0412 0000000 244 300 </t>
  </si>
  <si>
    <t>ЖИЛИЩНО-КОММУНАЛЬНОЕ ХОЗЯЙСТВО</t>
  </si>
  <si>
    <t xml:space="preserve">000 0500 0000000 000 000 </t>
  </si>
  <si>
    <t xml:space="preserve">000 0500 0000000 200 000 </t>
  </si>
  <si>
    <t xml:space="preserve">000 0500 0000000 240 000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</si>
  <si>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</si>
  <si>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000 0500 0000000 243 000 </t>
  </si>
  <si>
    <t xml:space="preserve">000 0500 0000000 243 200 </t>
  </si>
  <si>
    <t xml:space="preserve">000 0500 0000000 243 220 </t>
  </si>
  <si>
    <t xml:space="preserve">000 0500 0000000 243 225 </t>
  </si>
  <si>
    <t xml:space="preserve">000 0500 0000000 244 000 </t>
  </si>
  <si>
    <t xml:space="preserve">000 0500 0000000 244 200 </t>
  </si>
  <si>
    <t xml:space="preserve">000 0500 0000000 244 220 </t>
  </si>
  <si>
    <t xml:space="preserve">000 0500 0000000 244 223 </t>
  </si>
  <si>
    <t xml:space="preserve">000 0500 0000000 244 225 </t>
  </si>
  <si>
    <t xml:space="preserve">000 0500 0000000 244 226 </t>
  </si>
  <si>
    <t xml:space="preserve">000 0500 0000000 244 300 </t>
  </si>
  <si>
    <t xml:space="preserve">000 0500 0000000 244 310 </t>
  </si>
  <si>
    <t xml:space="preserve">000 0500 0000000 244 340 </t>
  </si>
  <si>
    <t>Капитальные вложения в объекты недвижимого имущества государственной (муниципальной) собственности</t>
  </si>
  <si>
    <t xml:space="preserve">000 0500 0000000 400 000 </t>
  </si>
  <si>
    <t>Бюджетные инвестиции</t>
  </si>
  <si>
    <t xml:space="preserve">000 0500 0000000 410 000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</si>
  <si>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</si>
  <si>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000 0500 0000000 414 000 </t>
  </si>
  <si>
    <t xml:space="preserve">000 0500 0000000 414 200 </t>
  </si>
  <si>
    <t xml:space="preserve">000 0500 0000000 414 220 </t>
  </si>
  <si>
    <t xml:space="preserve">000 0500 0000000 414 226 </t>
  </si>
  <si>
    <t xml:space="preserve">000 0500 0000000 414 300 </t>
  </si>
  <si>
    <t xml:space="preserve">000 0500 0000000 414 310 </t>
  </si>
  <si>
    <t xml:space="preserve">000 0500 0000000 500 000 </t>
  </si>
  <si>
    <t xml:space="preserve">000 0500 0000000 540 000 </t>
  </si>
  <si>
    <t xml:space="preserve">000 0500 0000000 540 200 </t>
  </si>
  <si>
    <t xml:space="preserve">000 0500 0000000 540 250 </t>
  </si>
  <si>
    <t xml:space="preserve">000 0500 0000000 540 251 </t>
  </si>
  <si>
    <t>Жилищное хозяйство</t>
  </si>
  <si>
    <t xml:space="preserve">000 0501 0000000 000 000 </t>
  </si>
  <si>
    <t xml:space="preserve">000 0501 0000000 200 000 </t>
  </si>
  <si>
    <t xml:space="preserve">000 0501 0000000 240 000 </t>
  </si>
  <si>
    <t xml:space="preserve">000 0501 0000000 244 000 </t>
  </si>
  <si>
    <t xml:space="preserve">000 0501 0000000 244 200 </t>
  </si>
  <si>
    <t>Коммунальное хозяйство</t>
  </si>
  <si>
    <t xml:space="preserve">000 0502 0000000 000 000 </t>
  </si>
  <si>
    <t xml:space="preserve">000 0502 0000000 200 000 </t>
  </si>
  <si>
    <t xml:space="preserve">000 0502 0000000 240 000 </t>
  </si>
  <si>
    <t xml:space="preserve">000 0502 0000000 243 000 </t>
  </si>
  <si>
    <t xml:space="preserve">000 0502 0000000 243 200 </t>
  </si>
  <si>
    <t xml:space="preserve">000 0502 0000000 244 000 </t>
  </si>
  <si>
    <t xml:space="preserve">000 0502 0000000 244 200 </t>
  </si>
  <si>
    <t xml:space="preserve">000 0502 0000000 244 300 </t>
  </si>
  <si>
    <t xml:space="preserve">000 0502 0000000 400 000 </t>
  </si>
  <si>
    <t xml:space="preserve">000 0502 0000000 410 000 </t>
  </si>
  <si>
    <t xml:space="preserve">000 0502 0000000 414 000 </t>
  </si>
  <si>
    <t xml:space="preserve">000 0502 0000000 414 200 </t>
  </si>
  <si>
    <t xml:space="preserve">000 0502 0000000 500 000 </t>
  </si>
  <si>
    <t xml:space="preserve">000 0502 0000000 540 000 </t>
  </si>
  <si>
    <t xml:space="preserve">000 0502 0000000 540 200 </t>
  </si>
  <si>
    <t>Благоустройство</t>
  </si>
  <si>
    <t xml:space="preserve">000 0503 0000000 000 000 </t>
  </si>
  <si>
    <t xml:space="preserve">000 0503 0000000 200 000 </t>
  </si>
  <si>
    <t xml:space="preserve">000 0503 0000000 240 000 </t>
  </si>
  <si>
    <t xml:space="preserve">000 0503 0000000 244 000 </t>
  </si>
  <si>
    <t xml:space="preserve">000 0503 0000000 244 200 </t>
  </si>
  <si>
    <t xml:space="preserve">000 0503 0000000 244 300 </t>
  </si>
  <si>
    <t xml:space="preserve">000 0503 0000000 400 000 </t>
  </si>
  <si>
    <t xml:space="preserve">000 0503 0000000 410 000 </t>
  </si>
  <si>
    <t xml:space="preserve">000 0503 0000000 414 000 </t>
  </si>
  <si>
    <t xml:space="preserve">000 0503 0000000 414 300 </t>
  </si>
  <si>
    <t>ОБРАЗОВАНИЕ</t>
  </si>
  <si>
    <t xml:space="preserve">000 0700 0000000 000 000 </t>
  </si>
  <si>
    <t>Предоставление субсидий бюджетным, автономным учреждениям и иным некоммерческим организациям</t>
  </si>
  <si>
    <t xml:space="preserve">000 0700 0000000 600 000 </t>
  </si>
  <si>
    <t>Субсидии бюджетным учреждениям</t>
  </si>
  <si>
    <t xml:space="preserve">000 0700 0000000 610 000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</si>
  <si>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</si>
  <si>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000 0700 0000000 611 000 </t>
  </si>
  <si>
    <t xml:space="preserve">000 0700 0000000 611 200 </t>
  </si>
  <si>
    <t>Безвозмездные перечисления организациям</t>
  </si>
  <si>
    <t xml:space="preserve">000 0700 0000000 611 240 </t>
  </si>
  <si>
    <t>Безвозмездные перечисления государственным и муниципальным организациям</t>
  </si>
  <si>
    <t xml:space="preserve">000 0700 0000000 611 241 </t>
  </si>
  <si>
    <t>Молодежная политика и оздоровление детей</t>
  </si>
  <si>
    <t xml:space="preserve">000 0707 0000000 000 000 </t>
  </si>
  <si>
    <t xml:space="preserve">000 0707 0000000 600 000 </t>
  </si>
  <si>
    <t xml:space="preserve">000 0707 0000000 610 000 </t>
  </si>
  <si>
    <t xml:space="preserve">000 0707 0000000 611 000 </t>
  </si>
  <si>
    <t xml:space="preserve">000 0707 0000000 611 200 </t>
  </si>
  <si>
    <t>КУЛЬТУРА, КИНЕМАТОГРАФИЯ</t>
  </si>
  <si>
    <t xml:space="preserve">000 0800 0000000 000 000 </t>
  </si>
  <si>
    <t xml:space="preserve">000 0800 0000000 200 000 </t>
  </si>
  <si>
    <t xml:space="preserve">000 0800 0000000 240 000 </t>
  </si>
  <si>
    <t xml:space="preserve">000 0800 0000000 243 000 </t>
  </si>
  <si>
    <t xml:space="preserve">000 0800 0000000 243 200 </t>
  </si>
  <si>
    <t xml:space="preserve">000 0800 0000000 243 220 </t>
  </si>
  <si>
    <t xml:space="preserve">000 0800 0000000 243 225 </t>
  </si>
  <si>
    <t xml:space="preserve">000 0800 0000000 244 000 </t>
  </si>
  <si>
    <t xml:space="preserve">000 0800 0000000 244 200 </t>
  </si>
  <si>
    <t xml:space="preserve">000 0800 0000000 244 220 </t>
  </si>
  <si>
    <t xml:space="preserve">000 0800 0000000 244 225 </t>
  </si>
  <si>
    <t xml:space="preserve">000 0800 0000000 244 226 </t>
  </si>
  <si>
    <t xml:space="preserve">000 0800 0000000 600 000 </t>
  </si>
  <si>
    <t xml:space="preserve">000 0800 0000000 610 000 </t>
  </si>
  <si>
    <t xml:space="preserve">000 0800 0000000 611 000 </t>
  </si>
  <si>
    <t xml:space="preserve">000 0800 0000000 611 200 </t>
  </si>
  <si>
    <t xml:space="preserve">000 0800 0000000 611 240 </t>
  </si>
  <si>
    <t xml:space="preserve">000 0800 0000000 611 241 </t>
  </si>
  <si>
    <t>Субсидии бюджетным учреждениям на иные цели</t>
  </si>
  <si>
    <t xml:space="preserve">000 0800 0000000 612 000 </t>
  </si>
  <si>
    <t xml:space="preserve">000 0800 0000000 612 200 </t>
  </si>
  <si>
    <t xml:space="preserve">000 0800 0000000 612 240 </t>
  </si>
  <si>
    <t xml:space="preserve">000 0800 0000000 612 241 </t>
  </si>
  <si>
    <t>Культура</t>
  </si>
  <si>
    <t xml:space="preserve">000 0801 0000000 000 000 </t>
  </si>
  <si>
    <t xml:space="preserve">000 0801 0000000 200 000 </t>
  </si>
  <si>
    <t xml:space="preserve">000 0801 0000000 240 000 </t>
  </si>
  <si>
    <t xml:space="preserve">000 0801 0000000 243 000 </t>
  </si>
  <si>
    <t xml:space="preserve">000 0801 0000000 243 200 </t>
  </si>
  <si>
    <t xml:space="preserve">000 0801 0000000 244 000 </t>
  </si>
  <si>
    <t xml:space="preserve">000 0801 0000000 244 200 </t>
  </si>
  <si>
    <t xml:space="preserve">000 0801 0000000 600 000 </t>
  </si>
  <si>
    <t xml:space="preserve">000 0801 0000000 610 000 </t>
  </si>
  <si>
    <t xml:space="preserve">000 0801 0000000 611 000 </t>
  </si>
  <si>
    <t xml:space="preserve">000 0801 0000000 611 200 </t>
  </si>
  <si>
    <t xml:space="preserve">000 0801 0000000 612 000 </t>
  </si>
  <si>
    <t xml:space="preserve">000 0801 0000000 612 200 </t>
  </si>
  <si>
    <t>СОЦИАЛЬНАЯ ПОЛИТИКА</t>
  </si>
  <si>
    <t xml:space="preserve">000 1000 0000000 000 000 </t>
  </si>
  <si>
    <t xml:space="preserve">000 1000 0000000 500 000 </t>
  </si>
  <si>
    <t xml:space="preserve">000 1000 0000000 540 000 </t>
  </si>
  <si>
    <t xml:space="preserve">000 1000 0000000 540 200 </t>
  </si>
  <si>
    <t xml:space="preserve">000 1000 0000000 540 250 </t>
  </si>
  <si>
    <t xml:space="preserve">000 1000 0000000 540 251 </t>
  </si>
  <si>
    <t>Пенсионное обеспечение</t>
  </si>
  <si>
    <t xml:space="preserve">000 1001 0000000 000 000 </t>
  </si>
  <si>
    <t xml:space="preserve">000 1001 0000000 500 000 </t>
  </si>
  <si>
    <t xml:space="preserve">000 1001 0000000 540 000 </t>
  </si>
  <si>
    <t xml:space="preserve">000 1001 0000000 540 200 </t>
  </si>
  <si>
    <t>ФИЗИЧЕСКАЯ КУЛЬТУРА И СПОРТ</t>
  </si>
  <si>
    <t xml:space="preserve">000 1100 0000000 000 000 </t>
  </si>
  <si>
    <t xml:space="preserve">000 1100 0000000 400 000 </t>
  </si>
  <si>
    <t xml:space="preserve">000 1100 0000000 410 000 </t>
  </si>
  <si>
    <t xml:space="preserve">000 1100 0000000 414 000 </t>
  </si>
  <si>
    <t xml:space="preserve">000 1100 0000000 414 200 </t>
  </si>
  <si>
    <t xml:space="preserve">000 1100 0000000 414 220 </t>
  </si>
  <si>
    <t xml:space="preserve">000 1100 0000000 414 226 </t>
  </si>
  <si>
    <t xml:space="preserve">000 1100 0000000 600 000 </t>
  </si>
  <si>
    <t xml:space="preserve">000 1100 0000000 610 000 </t>
  </si>
  <si>
    <t xml:space="preserve">000 1100 0000000 611 000 </t>
  </si>
  <si>
    <t xml:space="preserve">000 1100 0000000 611 200 </t>
  </si>
  <si>
    <t xml:space="preserve">000 1100 0000000 611 240 </t>
  </si>
  <si>
    <t xml:space="preserve">000 1100 0000000 611 241 </t>
  </si>
  <si>
    <t>Физическая культура</t>
  </si>
  <si>
    <t xml:space="preserve">000 1101 0000000 000 000 </t>
  </si>
  <si>
    <t xml:space="preserve">000 1101 0000000 400 000 </t>
  </si>
  <si>
    <t xml:space="preserve">000 1101 0000000 410 000 </t>
  </si>
  <si>
    <t xml:space="preserve">000 1101 0000000 414 000 </t>
  </si>
  <si>
    <t xml:space="preserve">000 1101 0000000 414 200 </t>
  </si>
  <si>
    <t xml:space="preserve">000 1101 0000000 600 000 </t>
  </si>
  <si>
    <t xml:space="preserve">000 1101 0000000 610 000 </t>
  </si>
  <si>
    <t xml:space="preserve">000 1101 0000000 611 000 </t>
  </si>
  <si>
    <t xml:space="preserve">000 1101 0000000 611 200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</si>
  <si>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</si>
  <si>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</si>
  <si>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</si>
  <si>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</si>
  <si>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</si>
  <si>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</si>
  <si>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</si>
  <si>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</si>
  <si>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</si>
  <si>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</si>
  <si>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</si>
  <si>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Бюджетные кредиты бюджетам поселений от других бюджетов бюджетной системы российской Федерации в валюте Российской Федерации</t>
  </si>
  <si>
    <t>933 01030100100000 710</t>
  </si>
  <si>
    <t>933 01030100100000 810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</si>
  <si>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</si>
  <si>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</si>
  <si>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</si>
  <si>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</si>
  <si>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</si>
  <si>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</si>
  <si>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</si>
  <si>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</si>
  <si>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</si>
  <si>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</si>
  <si>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</si>
  <si>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</si>
  <si>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</si>
  <si>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</si>
  <si>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933 01050000000000 000</t>
  </si>
  <si>
    <t>Увеличение остатков средств бюджетов</t>
  </si>
  <si>
    <t>933 01050000000000 500</t>
  </si>
  <si>
    <t>Увеличение прочих остатков денежных средств бюджетов сельских поселений</t>
  </si>
  <si>
    <t>000 01050201100000 510</t>
  </si>
  <si>
    <t>933 01050201100000 510</t>
  </si>
  <si>
    <t>уменьшение остатков средств</t>
  </si>
  <si>
    <t>720</t>
  </si>
  <si>
    <t>000 01050000000000 600</t>
  </si>
  <si>
    <t>Уменьшение остатков средств бюджетов</t>
  </si>
  <si>
    <t>933 01050000000000 600</t>
  </si>
  <si>
    <t>Уменьшение прочих остатков денежных средств бюджетов сельских поселений</t>
  </si>
  <si>
    <t>000 01050201100000 610</t>
  </si>
  <si>
    <t>933 01050201100000 610</t>
  </si>
  <si>
    <t>х</t>
  </si>
  <si>
    <t>Результат исполнения бюджета (дефицит/профицит)</t>
  </si>
  <si>
    <t>540</t>
  </si>
  <si>
    <t>06</t>
  </si>
  <si>
    <t>01</t>
  </si>
  <si>
    <t>952</t>
  </si>
  <si>
    <t>000</t>
  </si>
  <si>
    <t xml:space="preserve">Межбюджетные трансферты на осуществление части полномочий по осуществлению  внешнего муниципального финансового контроля  </t>
  </si>
  <si>
    <t xml:space="preserve"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</t>
  </si>
  <si>
    <t xml:space="preserve">Выполнение  отдельных функций органами местного самоуправления </t>
  </si>
  <si>
    <t>Непрограммные расходы органов исполнительной власти МО "Красносельское сельское поселение"</t>
  </si>
  <si>
    <t>244</t>
  </si>
  <si>
    <t>03</t>
  </si>
  <si>
    <t>Прочая  закупка товаров, работ и услуг для обеспечения государственных (муниципальных) нужд</t>
  </si>
  <si>
    <t>240</t>
  </si>
  <si>
    <t>Иные закупки товаров, работ и услуг для обеспечения государственных (муниципальных) нужд</t>
  </si>
  <si>
    <t>Центральный аппарат</t>
  </si>
  <si>
    <t>Обеспечение деятельности органов местного самоуправления, казенных учреждений, предоставление субсидий бюджетным и автономным учреждениям</t>
  </si>
  <si>
    <t>Функционирование законодательных (представительных) органов государственной власти и представительных органов муниципального образований</t>
  </si>
  <si>
    <t>121</t>
  </si>
  <si>
    <t>02</t>
  </si>
  <si>
    <t>120</t>
  </si>
  <si>
    <t>100</t>
  </si>
  <si>
    <t>Расходы на выплаты персоналу в целях обеспечения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</si>
  <si>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Глава муниципального образования</t>
  </si>
  <si>
    <t>00</t>
  </si>
  <si>
    <t>Общегосударственные вопросы</t>
  </si>
  <si>
    <t>Совет депутатов МО "Красносельское сельское поселение" Выборгского района Ленинградской области</t>
  </si>
  <si>
    <t>2</t>
  </si>
  <si>
    <t>414</t>
  </si>
  <si>
    <t>11</t>
  </si>
  <si>
    <t>410</t>
  </si>
  <si>
    <t>400</t>
  </si>
  <si>
    <t>Строительство плоскостных сооружений</t>
  </si>
  <si>
    <t>Бюджетные инвестиции в объекты капитального строительства собственности муниципальных образований</t>
  </si>
  <si>
    <t>611</t>
  </si>
  <si>
    <t>610</t>
  </si>
  <si>
    <t>600</t>
  </si>
  <si>
    <t>Предоставление муниципальным бюджетным учреждениям субсидий</t>
  </si>
  <si>
    <t xml:space="preserve">Физическая культура </t>
  </si>
  <si>
    <t>Физическая культура и спорт</t>
  </si>
  <si>
    <t>10</t>
  </si>
  <si>
    <t>Социальная политика</t>
  </si>
  <si>
    <t>08</t>
  </si>
  <si>
    <t>243</t>
  </si>
  <si>
    <t>Прочая закупка товаров, работ и услуг для обеспечения государственных  (муниципальных) нужд</t>
  </si>
  <si>
    <t>Проведение мероприятий</t>
  </si>
  <si>
    <t>Культура, кинематография</t>
  </si>
  <si>
    <t>05</t>
  </si>
  <si>
    <t xml:space="preserve">Бюджетные инвестиции </t>
  </si>
  <si>
    <t>Организация и содержание территорий поселений</t>
  </si>
  <si>
    <t>Организация и содержание мест захоронения</t>
  </si>
  <si>
    <t>Озеленение</t>
  </si>
  <si>
    <t>Уличное освещение</t>
  </si>
  <si>
    <t>Капитальный ремонт муниципального жилищного фонда</t>
  </si>
  <si>
    <t>Жилищно-коммунальное хозяйство</t>
  </si>
  <si>
    <t>12</t>
  </si>
  <si>
    <t>04</t>
  </si>
  <si>
    <t>Создание условий для развития малого и среднего предпринимательства</t>
  </si>
  <si>
    <t>09</t>
  </si>
  <si>
    <t xml:space="preserve">Дорожное хозяйство (дорожные фонды) </t>
  </si>
  <si>
    <t>Национальная экономика</t>
  </si>
  <si>
    <t>Обеспечение первичных мер пожарной безопасности в границах населенных пунктов муниципальных образований</t>
  </si>
  <si>
    <t>Защита  населения и территории 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</si>
  <si>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</si>
  <si>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</si>
  <si>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Расходы на осуществление первичного воинского учета на территориях, где отсутствуют военные комиссариаты</t>
  </si>
  <si>
    <t>Расходы, осуществляемые за счет  субсидий, субвенций и иных межбюджетных трансфертов из федерального бюджета</t>
  </si>
  <si>
    <t>Выполнение  отдельных функций органами местного самоуправления  за счет средств федерального бюджета</t>
  </si>
  <si>
    <t>Непрограммные расходы</t>
  </si>
  <si>
    <t>Национальная оборона</t>
  </si>
  <si>
    <t>13</t>
  </si>
  <si>
    <t>850</t>
  </si>
  <si>
    <t>800</t>
  </si>
  <si>
    <t>Иные расходы, направленные на решение вопросов местного значения</t>
  </si>
  <si>
    <t xml:space="preserve">Мероприятия в сфере административных правоотношений </t>
  </si>
  <si>
    <t>Расходы, осуществляемые органами местного самоуправления за счет субсидий, субвенций и иных межбюджетных трансфертов из областного бюджета</t>
  </si>
  <si>
    <t>Межбюджетные трансферты на осуществление полномочий  по  пользованию, распоряжению муниципальным имуществом, в том числе земельными участками, расположенными на территории поселения, государственная собственность на которые  не разграничена (п. 2.1.1. – 2.1.3. соглашения)</t>
  </si>
  <si>
    <t>853</t>
  </si>
  <si>
    <t>Ежегодный членский взнос в ассоциацию "Совет муниципальных образований Ленинградской области"</t>
  </si>
  <si>
    <t>Обслуживание  и сопровождение сайтов и блогов</t>
  </si>
  <si>
    <t>Создание и содержание электронных адресных планов муниципальных образований</t>
  </si>
  <si>
    <t>Публикация нормативно-правовых актов и другой официальной информации</t>
  </si>
  <si>
    <t>870</t>
  </si>
  <si>
    <t>Резервные средства</t>
  </si>
  <si>
    <t>Резервные фонды местных администраций</t>
  </si>
  <si>
    <t>Межбюджетные трансферты на осуществление полномочий по осуществлению внутреннего муниципального финансового контроля (п. 2.1.8. соглашения)</t>
  </si>
  <si>
    <t>Межбюджетные трансферты на осуществление полномочий поселения по формированию, исполнению и контролю за исполнением бюджета поселения (п. 2.1.7. соглашения)</t>
  </si>
  <si>
    <t>Межбюджетные трансферты на осуществление полномочий по присвоению, изменению, аннулированию адресов и  наименований объектам адресации (п. 2.1.4. соглашения)</t>
  </si>
  <si>
    <t>122</t>
  </si>
  <si>
    <t>Глава местной администрации</t>
  </si>
  <si>
    <t>Выполнение  отдельных функций органами местного самоуправления  за счет средств областного бюджета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</si>
  <si>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</si>
  <si>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 xml:space="preserve">Администрация МО "Красносельское сельское поселение" </t>
  </si>
  <si>
    <t>1</t>
  </si>
  <si>
    <t>Наименование</t>
  </si>
  <si>
    <t>№</t>
  </si>
  <si>
    <t>2. Расходы бюджета</t>
  </si>
  <si>
    <t xml:space="preserve"> г.</t>
  </si>
  <si>
    <t>"</t>
  </si>
  <si>
    <t>(расшифровка подписи)</t>
  </si>
  <si>
    <t>(подпись)</t>
  </si>
  <si>
    <t>М.Л. ТОРОПОВ</t>
  </si>
  <si>
    <t>Руководитель</t>
  </si>
  <si>
    <t>уменьшение прочих остатков денежных средств бюджетов поселений</t>
  </si>
  <si>
    <t>000 01050201000000 610</t>
  </si>
  <si>
    <t>уменьшение прочих остатков денежных средств бюджетов</t>
  </si>
  <si>
    <t>000 01050200000000 600</t>
  </si>
  <si>
    <t>уменьшение прочих остатков  средств бюджетов</t>
  </si>
  <si>
    <t>уменьшение  остатков средств бюджетов</t>
  </si>
  <si>
    <t>увеличение прочих остатков денежных средств бюджетов поселений</t>
  </si>
  <si>
    <t>000 01050201000000 510</t>
  </si>
  <si>
    <t>увеличение прочих остатков денежных средств бюджетов</t>
  </si>
  <si>
    <t>000 01050200000000 500</t>
  </si>
  <si>
    <t>увеличение прочих остатков средств бюджетов</t>
  </si>
  <si>
    <t>увеличение остатков средств бюджетов</t>
  </si>
  <si>
    <t>Изменение остатков средств на счетах  по учету  средств бюджетов</t>
  </si>
  <si>
    <t>Источники внешнего финансирования бюджета</t>
  </si>
  <si>
    <t>000 01030100100000 810</t>
  </si>
  <si>
    <t>Погашение бюджетами  поселений кредитов, полученных от других бюджетов бюджетной системы Российской Федерации в валюте Российской Федерации</t>
  </si>
  <si>
    <t>000 01030100000000 800</t>
  </si>
  <si>
    <t>Погашение  бюджетных кредитов, полученных от других бюджетов бюджетной системы Российской Федерации в валюте Российской Федерации</t>
  </si>
  <si>
    <t>000 01030100100000 710</t>
  </si>
  <si>
    <t xml:space="preserve">Получение бюджетных кредитов  от других бюджетов бюджетной системы Российской Федерации бюджетами поселений  в валюте Российской Федерации </t>
  </si>
  <si>
    <t>000 01030100000000 700</t>
  </si>
  <si>
    <t xml:space="preserve">Получение бюджетных кредитов  от других бюджетов бюджетной системы Российской Федерации в валюте Российской Федерации </t>
  </si>
  <si>
    <t>000 01020000100000 710</t>
  </si>
  <si>
    <t>Получение кредитов от кредитных организаций бюджетами сельских поселений в валюте Российской Федерации</t>
  </si>
  <si>
    <t>000 01020000100000 700</t>
  </si>
  <si>
    <t>Получение кредитов от кредитных организаций в валюте Российской Федерации</t>
  </si>
  <si>
    <t>000 01020000100000 000</t>
  </si>
  <si>
    <t>Кредиты кредитных организаций в валюте Российской Федерации</t>
  </si>
  <si>
    <t>источники внутреннего финансирования дефицитов бюджетов</t>
  </si>
  <si>
    <t>Источники финансирования дефицита бюджетов - всего</t>
  </si>
  <si>
    <t>Утвержденные 
бюджетные 
назначения</t>
  </si>
  <si>
    <t>Код доходов по КД</t>
  </si>
  <si>
    <t>Код стро-ки</t>
  </si>
  <si>
    <t>Наименование показателя</t>
  </si>
  <si>
    <t xml:space="preserve">  3. Источники финансирования дефицитов бюджетов</t>
  </si>
  <si>
    <t>Форма 0503117 с. 3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</si>
  <si>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</si>
  <si>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</si>
  <si>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</si>
  <si>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</si>
  <si>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ПРОЧИЕ НЕНАЛОГОВЫЕ ДОХОДЫ</t>
  </si>
  <si>
    <t>ШТРАФЫ, САНКЦИИ, ВОЗМЕЩЕНИЕ УЩЕРБА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</si>
  <si>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</si>
  <si>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МАТЕРИАЛЬНЫХ И НЕМАТЕРИАЛЬНЫХ АКТИВОВ</t>
  </si>
  <si>
    <t>ДОХОДЫ ОТ ИСПОЛЬЗОВАНИЯ ИМУЩЕСТВА, НАХОДЯЩЕГОСЯ В ГОСУДАРСТВЕННОЙ И МУНИЦИПАЛЬНОЙ СОБСТВЕННОСТИ</t>
  </si>
  <si>
    <t>ГОСУДАРСТВЕННАЯ ПОШЛИНА</t>
  </si>
  <si>
    <t>НАЛОГИ НА ИМУЩЕСТВО</t>
  </si>
  <si>
    <t>НАЛОГИ НА ТОВАРЫ (РАБОТЫ, УСЛУГИ), РЕАЛИЗУЕМЫЕ НА ТЕРРИТОРИИ РОССИЙСКОЙ ФЕДЕРАЦИИ</t>
  </si>
  <si>
    <t>НАЛОГИ НА ПРИБЫЛЬ, ДОХОДЫ</t>
  </si>
  <si>
    <t>000 10000000000000000</t>
  </si>
  <si>
    <t>НАЛОГОВЫЕ И НЕНАЛОГОВЫЕ ДОХОДЫ</t>
  </si>
  <si>
    <t>Комитет финансов администрации муниципального образования "Выборгский район" Ленинградской области</t>
  </si>
  <si>
    <t>129</t>
  </si>
  <si>
    <t>90 1 00 10020</t>
  </si>
  <si>
    <t>90 1 00 10000</t>
  </si>
  <si>
    <t>90 1 00 00000</t>
  </si>
  <si>
    <t>90 0 00 00000</t>
  </si>
  <si>
    <t>00 0 00 00000</t>
  </si>
  <si>
    <t>90 1 00 10040</t>
  </si>
  <si>
    <t>90 1 00 65160</t>
  </si>
  <si>
    <t>90 1 00 60000</t>
  </si>
  <si>
    <t>90 1 00 65010</t>
  </si>
  <si>
    <t>90 1 00 65150</t>
  </si>
  <si>
    <t>90 1 00 97010</t>
  </si>
  <si>
    <t>90 1 00 90000</t>
  </si>
  <si>
    <t>01 0 01 20210</t>
  </si>
  <si>
    <t>01 0 00 00000</t>
  </si>
  <si>
    <t>01 0 01 20000</t>
  </si>
  <si>
    <t>90 1 00 20000</t>
  </si>
  <si>
    <t>90 1 00 65020</t>
  </si>
  <si>
    <t>90 1 00 71340</t>
  </si>
  <si>
    <t>90 1 00 70000</t>
  </si>
  <si>
    <t>90 1 00 51180</t>
  </si>
  <si>
    <t>90 1 00 50000</t>
  </si>
  <si>
    <t>02 0 00 00000</t>
  </si>
  <si>
    <t>02 0 03 20360</t>
  </si>
  <si>
    <t>02 0 03 20000</t>
  </si>
  <si>
    <t>01 0 01 20600</t>
  </si>
  <si>
    <t>01 0 01 20620</t>
  </si>
  <si>
    <t>02 0 03 00000</t>
  </si>
  <si>
    <t>Основное мероприятие "Обеспечение первичных мер пожарной безопасности"</t>
  </si>
  <si>
    <t>03 0 01 20000</t>
  </si>
  <si>
    <t>03 0 01 00000</t>
  </si>
  <si>
    <t xml:space="preserve">Основное мероприятие "Развитие автомобильных дорог" </t>
  </si>
  <si>
    <t>03 0 00 00000</t>
  </si>
  <si>
    <t>03 0 01 70000</t>
  </si>
  <si>
    <t>03 0 01 70140</t>
  </si>
  <si>
    <t>Мероприятия по капитальному ремонту и ремонту автомобильных дорог общего пользования местного значения</t>
  </si>
  <si>
    <t>90 1 00 20390</t>
  </si>
  <si>
    <t>07 0 01 20440</t>
  </si>
  <si>
    <t>07 0 01 20000</t>
  </si>
  <si>
    <t>Основное мероприятие " Развитие жилищного хозяйства"</t>
  </si>
  <si>
    <t>07 0 01 00000</t>
  </si>
  <si>
    <t>07 0 00 00000</t>
  </si>
  <si>
    <t>07 0 01 20450</t>
  </si>
  <si>
    <t>Содержание муниципального жилищного фонда</t>
  </si>
  <si>
    <t>Подпрограмма "Энергетика в МО "Красносельское сельское поселение"</t>
  </si>
  <si>
    <t>04 1 01 00000</t>
  </si>
  <si>
    <t>04 0 00 00000</t>
  </si>
  <si>
    <t>04 1 00 00000</t>
  </si>
  <si>
    <t>90 1 00 65170</t>
  </si>
  <si>
    <t>Межбюджетные трансферты на осуществление полномочий по организации  ритуальных услуг населению</t>
  </si>
  <si>
    <t>05 0 01 20480</t>
  </si>
  <si>
    <t>Основное мероприятие "Благоустройство"</t>
  </si>
  <si>
    <t>05 0 01 20000</t>
  </si>
  <si>
    <t>05 0 01 00000</t>
  </si>
  <si>
    <t>05 0 00 00000</t>
  </si>
  <si>
    <t>05 0 01 20500</t>
  </si>
  <si>
    <t>05 0 01 20510</t>
  </si>
  <si>
    <t>05 0 01 20520</t>
  </si>
  <si>
    <t>06 2 02 10060</t>
  </si>
  <si>
    <t xml:space="preserve">Подпрограмма "Организация культурного досуга и отдыха в МО "Красносельское  сельское поселение" </t>
  </si>
  <si>
    <t>Основное мероприятие "Организация культурного досуга"</t>
  </si>
  <si>
    <t>06 2 02 10000</t>
  </si>
  <si>
    <t>06 2 00 00000</t>
  </si>
  <si>
    <t>06 0 00 00000</t>
  </si>
  <si>
    <t>06 2 02 00000</t>
  </si>
  <si>
    <t xml:space="preserve">Подпрограмма "Библиотечное обслуживание населения в МО "Красносельское сельское поселение" </t>
  </si>
  <si>
    <t>06 3 03 10060</t>
  </si>
  <si>
    <t>06 3 03 10000</t>
  </si>
  <si>
    <t>Основное мероприятие "Библиотечное обслуживание населения"</t>
  </si>
  <si>
    <t>06 3 03 00000</t>
  </si>
  <si>
    <t>06 3 00 00000</t>
  </si>
  <si>
    <t>90 1 00 65050</t>
  </si>
  <si>
    <t>06 1 01 10060</t>
  </si>
  <si>
    <t>06 1 01 10000</t>
  </si>
  <si>
    <t>06 1 01 00000</t>
  </si>
  <si>
    <t xml:space="preserve">Подпрограмма "Развитие физической культуры и спорта в МО "Красносельское сельское поселение" </t>
  </si>
  <si>
    <t>06 1 00 00000</t>
  </si>
  <si>
    <t>Основное мероприятие "Развитие физической культуры и спорта"</t>
  </si>
  <si>
    <t>06 1 01 86110</t>
  </si>
  <si>
    <t>06 1 01 80000</t>
  </si>
  <si>
    <t>90 1 00 10010</t>
  </si>
  <si>
    <t>90 1 00 65280</t>
  </si>
  <si>
    <t>Расходы, осуществляемые органами местного самоуправления в целях софинансирования  субсидий и иных межбюджетных трансфертов из областного бюджета</t>
  </si>
  <si>
    <t>06 2 02 S0670</t>
  </si>
  <si>
    <t>Софинансирование мероприятий по оформлению, содержанию, обслуживанию и ремонту объектов муниципального имущества</t>
  </si>
  <si>
    <t>06 2 02 S0000</t>
  </si>
  <si>
    <t>Прочие субсидии бюджетам сельских поселений</t>
  </si>
  <si>
    <t>Прочие субсидии</t>
  </si>
  <si>
    <t>03 0 01 70880</t>
  </si>
  <si>
    <t>Мероприятия по реализации проектов местных инициатив граждан в рамках в рамках подпрограммы "Создание условий для эффективного выполнения ОМСУ своих полномочий" госпрограммы  "Устойчивое общественное развитие в ЛО"</t>
  </si>
  <si>
    <t>04 2 02 70880</t>
  </si>
  <si>
    <t>05 0 01 70000</t>
  </si>
  <si>
    <t>05 0 01 70880</t>
  </si>
  <si>
    <t>90 1 00 65560</t>
  </si>
  <si>
    <t>Межбюджетные трансферты по осуществлению полномочий по приватизации помещений, находящихся в собственности муниципального образования</t>
  </si>
  <si>
    <t>06 2 02 70360</t>
  </si>
  <si>
    <t>612</t>
  </si>
  <si>
    <t>Обеспечение выплат стимулирующего характера работникам муниципальных учреждений культуры</t>
  </si>
  <si>
    <t>Субсидии бюджетам учреждениям на иные цели</t>
  </si>
  <si>
    <t>06 3 03 70360</t>
  </si>
  <si>
    <t>06 2 02 S0360</t>
  </si>
  <si>
    <t>Софинанисрование на обеспечение выплат стимулирующего характера работникам муниципальных учреждений культуры Ленинградской области</t>
  </si>
  <si>
    <t>Бюджет муниципального образования "Красносельское сельское поселение" Выборгского района Ленинградской области</t>
  </si>
  <si>
    <t>75092729</t>
  </si>
  <si>
    <t>41615436</t>
  </si>
  <si>
    <t>06 3 03 S0360</t>
  </si>
  <si>
    <t>06 3 03 S0000</t>
  </si>
  <si>
    <t>Прочие поступления от денежных взысканий (штрафов) и иных сумм в возмещение ущерба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</si>
  <si>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</si>
  <si>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</si>
  <si>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90 1 00 97150</t>
  </si>
  <si>
    <t>14</t>
  </si>
  <si>
    <t>03 0 01 20910</t>
  </si>
  <si>
    <t>Содержание автомобильных дорог</t>
  </si>
  <si>
    <t>04 1 01 S0000</t>
  </si>
  <si>
    <t>Основное мероприятие "Развитие коммунального хозяйства для повышения энергоэфективности"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</si>
  <si>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</si>
  <si>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</si>
  <si>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Процентные платежи по муниципальному долгу</t>
  </si>
  <si>
    <t>Обслуживание государственного (муниципального) долга</t>
  </si>
  <si>
    <t>Обслуживание муниципального долга</t>
  </si>
  <si>
    <t>730</t>
  </si>
  <si>
    <t>Субвенции бюджетам бюджетной системы Российской Федерации</t>
  </si>
  <si>
    <t>Дотации бюджетам бюджетной системы Российской Федерации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</si>
  <si>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</si>
  <si>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</si>
  <si>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000 11100000000000000</t>
  </si>
  <si>
    <t>000 11700000000000000</t>
  </si>
  <si>
    <t>000 11705000000000180</t>
  </si>
  <si>
    <t>000 11705050100000180</t>
  </si>
  <si>
    <t>000 20000000000000000</t>
  </si>
  <si>
    <t>000 20200000000000000</t>
  </si>
  <si>
    <t>000 20230000000000151</t>
  </si>
  <si>
    <t>000 20235118000000151</t>
  </si>
  <si>
    <t>000 20235118100000151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</si>
  <si>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</si>
  <si>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</si>
  <si>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</si>
  <si>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</si>
  <si>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Х</t>
  </si>
  <si>
    <t>06 2 02 70000</t>
  </si>
  <si>
    <t>06 2 02 70670</t>
  </si>
  <si>
    <t>Капитальный ремонт объектов</t>
  </si>
  <si>
    <t>Оформеление, cодержание, обслуживание и ремонт объектов муниципального имущества</t>
  </si>
  <si>
    <t>90 1 00 20310</t>
  </si>
  <si>
    <t>90 1 00 65550</t>
  </si>
  <si>
    <t>Уплата штрафов и пени</t>
  </si>
  <si>
    <t>90 1 00 97050</t>
  </si>
  <si>
    <t>Оформление, содержание, обслуживание и ремонт объектов муниципального имущества</t>
  </si>
  <si>
    <t>06 2 02 20310</t>
  </si>
  <si>
    <t>Прочие межбюджетные трансферты по осуществлению полномочий на определение поставщиков  (подрядчиков, исполнительей) для отдельных муниципальных заказов</t>
  </si>
  <si>
    <t xml:space="preserve">Муниципальная программа "Благоустройство МО "Красносельское сельское поселение" </t>
  </si>
  <si>
    <t xml:space="preserve">Муниципальная программа "Развитие культуры, молодежной политики, физической культуры и спорта в МО "Красносельское сельское поселение" </t>
  </si>
  <si>
    <t xml:space="preserve"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 в МО "Красносельское  сельское поселение" </t>
  </si>
  <si>
    <t xml:space="preserve">Муниципальная программа "Обеспечение качественным жильем граждан на территории МО "Красносельское сельское поселение" </t>
  </si>
  <si>
    <t xml:space="preserve">Муниципальная программа "Развитие автомобильных дорог местного значения в МО "Красносельское сельское поселение" </t>
  </si>
  <si>
    <t xml:space="preserve">Муниципальная программа "Безопасность МО "Красносельское сельское поселение" </t>
  </si>
  <si>
    <t xml:space="preserve">Муниципальная программа "Общество и власть в МО "Красносельское сельское поселение" </t>
  </si>
  <si>
    <t>02 0 03 70000</t>
  </si>
  <si>
    <t>02 0 03 70880</t>
  </si>
  <si>
    <t xml:space="preserve">Мероприятия по реализации областного закона от 14 декабря 2012 года N 95-оз "О содействии развитию на части территорий муниципальных образований Ленинградской области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</si>
  <si>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</si>
  <si>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</si>
  <si>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</si>
  <si>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 1 01 S0660</t>
  </si>
  <si>
    <t>90 1 00 65570</t>
  </si>
  <si>
    <t>Межбюджетные трансферты бюджетам муниципальных районов из бюджетов поселений  и межбюджетные трансферты бюджетам поселений их бюджетов муниципальных районов</t>
  </si>
  <si>
    <t>Межбюджетные трансферты на осуществление полномочий по участию в предупреждении черезвычайных ситуаций в границах муниципального образования</t>
  </si>
  <si>
    <t>Другие вопросы в области национальной безопасности и правоохранительной деятельности</t>
  </si>
  <si>
    <t>Основное мероприятие "Участи в профилактике терроризма и экстремизма"</t>
  </si>
  <si>
    <t>02 0 04 00000</t>
  </si>
  <si>
    <t>02 0 04 20000</t>
  </si>
  <si>
    <t>Участие в профилактике терроризма и экстремизма, а также минимизации и (или) ликвидации последствий проявлений терроризма и экстремизма</t>
  </si>
  <si>
    <t>02 0 04 20590</t>
  </si>
  <si>
    <t>00 00 00 00000</t>
  </si>
  <si>
    <t>Софинансирования мероприятий на проектирование, строительство и реконструкцию в целях обустройства сельских населенных пунктов</t>
  </si>
  <si>
    <t>Доплаты к пенсиям государственных служащих субъектов Российской Федерации и муниципальных служащих</t>
  </si>
  <si>
    <t>Социальное обеспечение и иные выплаты населению</t>
  </si>
  <si>
    <t>Иные выплаты населению</t>
  </si>
  <si>
    <t>90 1 00 97090</t>
  </si>
  <si>
    <t>300</t>
  </si>
  <si>
    <t>360</t>
  </si>
  <si>
    <t>18</t>
  </si>
  <si>
    <t>Невыясненные поступления, зачисляемые в бюджеты сельских поселений</t>
  </si>
  <si>
    <t>ВРИО главный бухгалтер</t>
  </si>
  <si>
    <t>Ведущий специалист-экономист</t>
  </si>
  <si>
    <t>Е.И. Ерина</t>
  </si>
  <si>
    <t>Е.И.Ерина</t>
  </si>
  <si>
    <t>03 0 01 S0140</t>
  </si>
  <si>
    <t>03 0 01 S0000</t>
  </si>
  <si>
    <t>04 1 01 70000</t>
  </si>
  <si>
    <t>04 1 01 70660</t>
  </si>
  <si>
    <t>Мероприятия по проектированию, строительству и реконструкции объектов в целях обустройства сельских населенных пунктов</t>
  </si>
  <si>
    <t>182 10100000000000000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</si>
  <si>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</si>
  <si>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</si>
  <si>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</si>
  <si>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</si>
  <si>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</si>
  <si>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</si>
  <si>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</si>
  <si>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</si>
  <si>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</si>
  <si>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</si>
  <si>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</si>
  <si>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</si>
  <si>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</si>
  <si>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</si>
  <si>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</si>
  <si>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</si>
  <si>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</si>
  <si>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</si>
  <si>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</si>
  <si>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</si>
  <si>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</si>
  <si>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100 10300000000000000</t>
  </si>
  <si>
    <t>100 10302000010000110</t>
  </si>
  <si>
    <t>100 10302230010000110</t>
  </si>
  <si>
    <t>100 10302240010000110</t>
  </si>
  <si>
    <t>100 10302250010000110</t>
  </si>
  <si>
    <t>100 10302260010000110</t>
  </si>
  <si>
    <t>182 10600000000000000</t>
  </si>
  <si>
    <t>182 10601000000000110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</si>
  <si>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</si>
  <si>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</si>
  <si>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</si>
  <si>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</si>
  <si>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</si>
  <si>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182 10606000000000110</t>
  </si>
  <si>
    <t>182 10606030000000110</t>
  </si>
  <si>
    <t>182 10606033100000110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</si>
  <si>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</si>
  <si>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</si>
  <si>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</si>
  <si>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933 10800000000000000</t>
  </si>
  <si>
    <t>933 10804000010000110</t>
  </si>
  <si>
    <t>933 10804020010000110</t>
  </si>
  <si>
    <t>933 10804020011000110</t>
  </si>
  <si>
    <t>902 11105000000000120</t>
  </si>
  <si>
    <t>902 11105070000000120</t>
  </si>
  <si>
    <t>902 11105075100000120</t>
  </si>
  <si>
    <t>933 11109000000000120</t>
  </si>
  <si>
    <t>933 11109040000000120</t>
  </si>
  <si>
    <t>933 11109045100000120</t>
  </si>
  <si>
    <t>902 11400000000000000</t>
  </si>
  <si>
    <t>902 11402000000000000</t>
  </si>
  <si>
    <t>902 11402050100000410</t>
  </si>
  <si>
    <t>902 11402053100000410</t>
  </si>
  <si>
    <t>141 11600000000000000</t>
  </si>
  <si>
    <t>141 11690000000000140</t>
  </si>
  <si>
    <t>Невыясненные поступления</t>
  </si>
  <si>
    <t>933 11701000000000180</t>
  </si>
  <si>
    <t>933 11701050100000180</t>
  </si>
  <si>
    <t>902 11705050100000180</t>
  </si>
  <si>
    <t>933 11705050100000180</t>
  </si>
  <si>
    <t>933 20210000000000151</t>
  </si>
  <si>
    <t>933 20215001000000151</t>
  </si>
  <si>
    <t>933 20215001100000151</t>
  </si>
  <si>
    <t>Субсидии бюджетам бюджетной системы Российской Федерации (межбюджетные субсидии)</t>
  </si>
  <si>
    <t>933 20220000000000151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</si>
  <si>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</si>
  <si>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933 20220077000000151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</si>
  <si>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</si>
  <si>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933 20220077100000151</t>
  </si>
  <si>
    <t>933 20220216000000151</t>
  </si>
  <si>
    <t>933 20220216100000151</t>
  </si>
  <si>
    <t>933 20229999000000151</t>
  </si>
  <si>
    <t>933 20229999100000151</t>
  </si>
  <si>
    <t>933 20230024000000151</t>
  </si>
  <si>
    <t>933 20230024100000151</t>
  </si>
  <si>
    <t>933 20235118100000151</t>
  </si>
  <si>
    <t>933 20240000000000151</t>
  </si>
  <si>
    <t>933 20249999000000151</t>
  </si>
  <si>
    <t>933 20249999100000151</t>
  </si>
  <si>
    <t>933 21900000000000000</t>
  </si>
  <si>
    <t>933 21900000100000151</t>
  </si>
  <si>
    <t>933 21960010100000151</t>
  </si>
  <si>
    <t>на 01.05.2018 г.</t>
  </si>
  <si>
    <t>мая</t>
  </si>
  <si>
    <t/>
  </si>
  <si>
    <t>Наименование финансового органа</t>
  </si>
  <si>
    <t>Наименование публично-правового образования</t>
  </si>
  <si>
    <t>000 11651040020000140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</si>
</sst>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\ &quot;г.&quot;"/>
    <numFmt numFmtId="165" formatCode="?"/>
    <numFmt numFmtId="166" formatCode="0.0"/>
    <numFmt numFmtId="167" formatCode="#,##0.00_р_."/>
    <numFmt numFmtId="168" formatCode="#,##0.0000_р_."/>
    <numFmt numFmtId="169" formatCode="00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57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hair"/>
    </border>
    <border>
      <left style="thin"/>
      <right/>
      <top style="hair"/>
      <bottom/>
    </border>
    <border>
      <left/>
      <right/>
      <top style="thin"/>
      <bottom/>
    </border>
    <border>
      <left/>
      <right/>
      <top style="medium"/>
      <bottom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/>
      <right/>
      <top style="thin"/>
      <bottom style="medium"/>
    </border>
    <border>
      <left style="thin"/>
      <right style="medium"/>
      <top style="medium"/>
      <bottom/>
    </border>
    <border>
      <left style="thin"/>
      <right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hair"/>
      <bottom/>
    </border>
    <border>
      <left/>
      <right style="medium"/>
      <top style="hair"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/>
      <bottom style="thin"/>
    </border>
    <border>
      <left/>
      <right/>
      <top/>
      <bottom style="hair"/>
    </border>
    <border>
      <left/>
      <right style="medium"/>
      <top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92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49" fontId="4" fillId="0" borderId="0" xfId="0" applyNumberFormat="1" applyFont="1" applyBorder="1" applyAlignment="1" applyProtection="1">
      <alignment/>
      <protection/>
    </xf>
    <xf numFmtId="49" fontId="3" fillId="0" borderId="10" xfId="0" applyNumberFormat="1" applyFont="1" applyBorder="1" applyAlignment="1" applyProtection="1">
      <alignment horizontal="center"/>
      <protection/>
    </xf>
    <xf numFmtId="49" fontId="3" fillId="0" borderId="11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49" fontId="3" fillId="0" borderId="13" xfId="0" applyNumberFormat="1" applyFont="1" applyBorder="1" applyAlignment="1" applyProtection="1">
      <alignment horizontal="center" vertical="center"/>
      <protection/>
    </xf>
    <xf numFmtId="49" fontId="3" fillId="0" borderId="15" xfId="0" applyNumberFormat="1" applyFont="1" applyBorder="1" applyAlignment="1" applyProtection="1">
      <alignment horizontal="center" vertical="center"/>
      <protection/>
    </xf>
    <xf numFmtId="49" fontId="3" fillId="0" borderId="16" xfId="0" applyNumberFormat="1" applyFont="1" applyBorder="1" applyAlignment="1" applyProtection="1">
      <alignment horizontal="left" wrapText="1"/>
      <protection/>
    </xf>
    <xf numFmtId="49" fontId="3" fillId="0" borderId="17" xfId="0" applyNumberFormat="1" applyFont="1" applyBorder="1" applyAlignment="1" applyProtection="1">
      <alignment horizontal="center" wrapText="1"/>
      <protection/>
    </xf>
    <xf numFmtId="49" fontId="3" fillId="0" borderId="18" xfId="0" applyNumberFormat="1" applyFont="1" applyBorder="1" applyAlignment="1" applyProtection="1">
      <alignment horizontal="center"/>
      <protection/>
    </xf>
    <xf numFmtId="4" fontId="3" fillId="0" borderId="19" xfId="0" applyNumberFormat="1" applyFont="1" applyBorder="1" applyAlignment="1" applyProtection="1">
      <alignment horizontal="right"/>
      <protection/>
    </xf>
    <xf numFmtId="49" fontId="3" fillId="0" borderId="20" xfId="0" applyNumberFormat="1" applyFont="1" applyBorder="1" applyAlignment="1" applyProtection="1">
      <alignment horizontal="left" wrapText="1"/>
      <protection/>
    </xf>
    <xf numFmtId="49" fontId="3" fillId="0" borderId="21" xfId="0" applyNumberFormat="1" applyFont="1" applyBorder="1" applyAlignment="1" applyProtection="1">
      <alignment horizontal="center" wrapText="1"/>
      <protection/>
    </xf>
    <xf numFmtId="4" fontId="3" fillId="0" borderId="22" xfId="0" applyNumberFormat="1" applyFont="1" applyBorder="1" applyAlignment="1" applyProtection="1">
      <alignment horizontal="right"/>
      <protection/>
    </xf>
    <xf numFmtId="4" fontId="3" fillId="0" borderId="23" xfId="0" applyNumberFormat="1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/>
      <protection/>
    </xf>
    <xf numFmtId="0" fontId="3" fillId="0" borderId="24" xfId="0" applyFont="1" applyBorder="1" applyAlignment="1" applyProtection="1">
      <alignment vertical="center" wrapText="1"/>
      <protection/>
    </xf>
    <xf numFmtId="49" fontId="3" fillId="0" borderId="24" xfId="0" applyNumberFormat="1" applyFont="1" applyBorder="1" applyAlignment="1" applyProtection="1">
      <alignment horizontal="center" vertical="center" wrapText="1"/>
      <protection/>
    </xf>
    <xf numFmtId="49" fontId="3" fillId="0" borderId="25" xfId="0" applyNumberFormat="1" applyFont="1" applyBorder="1" applyAlignment="1" applyProtection="1">
      <alignment vertical="center"/>
      <protection/>
    </xf>
    <xf numFmtId="0" fontId="3" fillId="0" borderId="26" xfId="0" applyFont="1" applyBorder="1" applyAlignment="1" applyProtection="1">
      <alignment vertical="center" wrapText="1"/>
      <protection/>
    </xf>
    <xf numFmtId="49" fontId="3" fillId="0" borderId="26" xfId="0" applyNumberFormat="1" applyFont="1" applyBorder="1" applyAlignment="1" applyProtection="1">
      <alignment horizontal="center" vertical="center" wrapText="1"/>
      <protection/>
    </xf>
    <xf numFmtId="49" fontId="3" fillId="0" borderId="23" xfId="0" applyNumberFormat="1" applyFont="1" applyBorder="1" applyAlignment="1" applyProtection="1">
      <alignment vertical="center"/>
      <protection/>
    </xf>
    <xf numFmtId="49" fontId="3" fillId="0" borderId="14" xfId="0" applyNumberFormat="1" applyFont="1" applyBorder="1" applyAlignment="1" applyProtection="1">
      <alignment horizontal="center" vertical="center"/>
      <protection/>
    </xf>
    <xf numFmtId="49" fontId="5" fillId="0" borderId="20" xfId="0" applyNumberFormat="1" applyFont="1" applyBorder="1" applyAlignment="1" applyProtection="1">
      <alignment horizontal="left" wrapText="1"/>
      <protection/>
    </xf>
    <xf numFmtId="49" fontId="5" fillId="0" borderId="27" xfId="0" applyNumberFormat="1" applyFont="1" applyBorder="1" applyAlignment="1" applyProtection="1">
      <alignment horizontal="center" wrapText="1"/>
      <protection/>
    </xf>
    <xf numFmtId="49" fontId="5" fillId="0" borderId="26" xfId="0" applyNumberFormat="1" applyFont="1" applyBorder="1" applyAlignment="1" applyProtection="1">
      <alignment horizontal="center"/>
      <protection/>
    </xf>
    <xf numFmtId="4" fontId="5" fillId="0" borderId="22" xfId="0" applyNumberFormat="1" applyFont="1" applyBorder="1" applyAlignment="1" applyProtection="1">
      <alignment horizontal="right"/>
      <protection/>
    </xf>
    <xf numFmtId="4" fontId="5" fillId="0" borderId="26" xfId="0" applyNumberFormat="1" applyFont="1" applyBorder="1" applyAlignment="1" applyProtection="1">
      <alignment horizontal="right"/>
      <protection/>
    </xf>
    <xf numFmtId="4" fontId="5" fillId="0" borderId="23" xfId="0" applyNumberFormat="1" applyFont="1" applyBorder="1" applyAlignment="1" applyProtection="1">
      <alignment horizontal="right"/>
      <protection/>
    </xf>
    <xf numFmtId="0" fontId="3" fillId="0" borderId="28" xfId="0" applyFont="1" applyBorder="1" applyAlignment="1" applyProtection="1">
      <alignment/>
      <protection/>
    </xf>
    <xf numFmtId="0" fontId="4" fillId="0" borderId="29" xfId="0" applyFont="1" applyBorder="1" applyAlignment="1" applyProtection="1">
      <alignment/>
      <protection/>
    </xf>
    <xf numFmtId="0" fontId="4" fillId="0" borderId="30" xfId="0" applyFont="1" applyBorder="1" applyAlignment="1" applyProtection="1">
      <alignment horizontal="center"/>
      <protection/>
    </xf>
    <xf numFmtId="0" fontId="4" fillId="0" borderId="31" xfId="0" applyFont="1" applyBorder="1" applyAlignment="1" applyProtection="1">
      <alignment horizontal="right"/>
      <protection/>
    </xf>
    <xf numFmtId="0" fontId="4" fillId="0" borderId="31" xfId="0" applyFont="1" applyBorder="1" applyAlignment="1" applyProtection="1">
      <alignment/>
      <protection/>
    </xf>
    <xf numFmtId="0" fontId="4" fillId="0" borderId="32" xfId="0" applyFont="1" applyBorder="1" applyAlignment="1" applyProtection="1">
      <alignment/>
      <protection/>
    </xf>
    <xf numFmtId="49" fontId="3" fillId="0" borderId="33" xfId="0" applyNumberFormat="1" applyFont="1" applyBorder="1" applyAlignment="1" applyProtection="1">
      <alignment horizontal="center" wrapText="1"/>
      <protection/>
    </xf>
    <xf numFmtId="4" fontId="3" fillId="0" borderId="18" xfId="0" applyNumberFormat="1" applyFont="1" applyBorder="1" applyAlignment="1" applyProtection="1">
      <alignment horizontal="right"/>
      <protection/>
    </xf>
    <xf numFmtId="4" fontId="3" fillId="0" borderId="34" xfId="0" applyNumberFormat="1" applyFont="1" applyBorder="1" applyAlignment="1" applyProtection="1">
      <alignment horizontal="right"/>
      <protection/>
    </xf>
    <xf numFmtId="0" fontId="4" fillId="0" borderId="35" xfId="0" applyFont="1" applyBorder="1" applyAlignment="1" applyProtection="1">
      <alignment/>
      <protection/>
    </xf>
    <xf numFmtId="0" fontId="4" fillId="0" borderId="36" xfId="0" applyFont="1" applyBorder="1" applyAlignment="1" applyProtection="1">
      <alignment/>
      <protection/>
    </xf>
    <xf numFmtId="0" fontId="4" fillId="0" borderId="36" xfId="0" applyFont="1" applyBorder="1" applyAlignment="1" applyProtection="1">
      <alignment horizontal="center"/>
      <protection/>
    </xf>
    <xf numFmtId="0" fontId="4" fillId="0" borderId="36" xfId="0" applyFont="1" applyBorder="1" applyAlignment="1" applyProtection="1">
      <alignment horizontal="right"/>
      <protection/>
    </xf>
    <xf numFmtId="49" fontId="3" fillId="0" borderId="34" xfId="0" applyNumberFormat="1" applyFont="1" applyBorder="1" applyAlignment="1" applyProtection="1">
      <alignment horizontal="left" wrapText="1"/>
      <protection/>
    </xf>
    <xf numFmtId="49" fontId="3" fillId="0" borderId="37" xfId="0" applyNumberFormat="1" applyFont="1" applyBorder="1" applyAlignment="1" applyProtection="1">
      <alignment horizontal="center" wrapText="1"/>
      <protection/>
    </xf>
    <xf numFmtId="49" fontId="3" fillId="0" borderId="38" xfId="0" applyNumberFormat="1" applyFont="1" applyBorder="1" applyAlignment="1" applyProtection="1">
      <alignment horizontal="center"/>
      <protection/>
    </xf>
    <xf numFmtId="4" fontId="3" fillId="0" borderId="39" xfId="0" applyNumberFormat="1" applyFont="1" applyBorder="1" applyAlignment="1" applyProtection="1">
      <alignment horizontal="right"/>
      <protection/>
    </xf>
    <xf numFmtId="4" fontId="3" fillId="0" borderId="40" xfId="0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 horizontal="center"/>
      <protection/>
    </xf>
    <xf numFmtId="49" fontId="5" fillId="0" borderId="41" xfId="0" applyNumberFormat="1" applyFont="1" applyBorder="1" applyAlignment="1" applyProtection="1">
      <alignment horizontal="left" wrapText="1"/>
      <protection/>
    </xf>
    <xf numFmtId="49" fontId="5" fillId="0" borderId="17" xfId="0" applyNumberFormat="1" applyFont="1" applyBorder="1" applyAlignment="1" applyProtection="1">
      <alignment horizontal="center" wrapText="1"/>
      <protection/>
    </xf>
    <xf numFmtId="49" fontId="5" fillId="0" borderId="19" xfId="0" applyNumberFormat="1" applyFont="1" applyBorder="1" applyAlignment="1" applyProtection="1">
      <alignment horizontal="center" wrapText="1"/>
      <protection/>
    </xf>
    <xf numFmtId="4" fontId="5" fillId="0" borderId="19" xfId="0" applyNumberFormat="1" applyFont="1" applyBorder="1" applyAlignment="1" applyProtection="1">
      <alignment horizontal="right"/>
      <protection/>
    </xf>
    <xf numFmtId="4" fontId="5" fillId="0" borderId="34" xfId="0" applyNumberFormat="1" applyFont="1" applyBorder="1" applyAlignment="1" applyProtection="1">
      <alignment horizontal="right"/>
      <protection/>
    </xf>
    <xf numFmtId="0" fontId="3" fillId="0" borderId="42" xfId="0" applyFont="1" applyBorder="1" applyAlignment="1" applyProtection="1">
      <alignment horizontal="left"/>
      <protection/>
    </xf>
    <xf numFmtId="0" fontId="3" fillId="0" borderId="29" xfId="0" applyFont="1" applyBorder="1" applyAlignment="1" applyProtection="1">
      <alignment horizontal="center"/>
      <protection/>
    </xf>
    <xf numFmtId="0" fontId="3" fillId="0" borderId="31" xfId="0" applyFont="1" applyBorder="1" applyAlignment="1" applyProtection="1">
      <alignment horizontal="center"/>
      <protection/>
    </xf>
    <xf numFmtId="49" fontId="3" fillId="0" borderId="31" xfId="0" applyNumberFormat="1" applyFont="1" applyBorder="1" applyAlignment="1" applyProtection="1">
      <alignment horizontal="center"/>
      <protection/>
    </xf>
    <xf numFmtId="49" fontId="3" fillId="0" borderId="32" xfId="0" applyNumberFormat="1" applyFont="1" applyBorder="1" applyAlignment="1" applyProtection="1">
      <alignment horizontal="center"/>
      <protection/>
    </xf>
    <xf numFmtId="49" fontId="5" fillId="0" borderId="21" xfId="0" applyNumberFormat="1" applyFont="1" applyBorder="1" applyAlignment="1" applyProtection="1">
      <alignment horizontal="center" wrapText="1"/>
      <protection/>
    </xf>
    <xf numFmtId="49" fontId="5" fillId="0" borderId="22" xfId="0" applyNumberFormat="1" applyFont="1" applyBorder="1" applyAlignment="1" applyProtection="1">
      <alignment horizontal="center" wrapText="1"/>
      <protection/>
    </xf>
    <xf numFmtId="49" fontId="3" fillId="0" borderId="22" xfId="0" applyNumberFormat="1" applyFont="1" applyBorder="1" applyAlignment="1" applyProtection="1">
      <alignment horizontal="center" wrapText="1"/>
      <protection/>
    </xf>
    <xf numFmtId="49" fontId="3" fillId="0" borderId="19" xfId="0" applyNumberFormat="1" applyFont="1" applyBorder="1" applyAlignment="1" applyProtection="1">
      <alignment horizontal="center" wrapText="1"/>
      <protection/>
    </xf>
    <xf numFmtId="0" fontId="4" fillId="0" borderId="43" xfId="0" applyFont="1" applyBorder="1" applyAlignment="1" applyProtection="1">
      <alignment horizontal="left"/>
      <protection/>
    </xf>
    <xf numFmtId="0" fontId="4" fillId="0" borderId="44" xfId="0" applyFont="1" applyBorder="1" applyAlignment="1" applyProtection="1">
      <alignment horizontal="center"/>
      <protection/>
    </xf>
    <xf numFmtId="0" fontId="4" fillId="0" borderId="44" xfId="0" applyFont="1" applyBorder="1" applyAlignment="1" applyProtection="1">
      <alignment horizontal="left"/>
      <protection/>
    </xf>
    <xf numFmtId="49" fontId="4" fillId="0" borderId="44" xfId="0" applyNumberFormat="1" applyFont="1" applyBorder="1" applyAlignment="1" applyProtection="1">
      <alignment/>
      <protection/>
    </xf>
    <xf numFmtId="0" fontId="4" fillId="0" borderId="44" xfId="0" applyFont="1" applyBorder="1" applyAlignment="1" applyProtection="1">
      <alignment/>
      <protection/>
    </xf>
    <xf numFmtId="0" fontId="6" fillId="0" borderId="0" xfId="52" applyFont="1" applyFill="1">
      <alignment/>
      <protection/>
    </xf>
    <xf numFmtId="0" fontId="6" fillId="0" borderId="0" xfId="52" applyFont="1" applyFill="1" applyBorder="1">
      <alignment/>
      <protection/>
    </xf>
    <xf numFmtId="4" fontId="6" fillId="0" borderId="0" xfId="52" applyNumberFormat="1" applyFont="1" applyFill="1" applyBorder="1">
      <alignment/>
      <protection/>
    </xf>
    <xf numFmtId="49" fontId="7" fillId="0" borderId="0" xfId="52" applyNumberFormat="1" applyFont="1" applyFill="1" applyBorder="1" applyAlignment="1">
      <alignment horizontal="center" vertical="center"/>
      <protection/>
    </xf>
    <xf numFmtId="49" fontId="7" fillId="0" borderId="0" xfId="52" applyNumberFormat="1" applyFont="1" applyFill="1" applyBorder="1" applyAlignment="1">
      <alignment horizontal="left" vertical="center" wrapText="1"/>
      <protection/>
    </xf>
    <xf numFmtId="49" fontId="6" fillId="0" borderId="0" xfId="52" applyNumberFormat="1" applyFont="1" applyFill="1" applyBorder="1" applyAlignment="1">
      <alignment horizontal="center" vertical="center"/>
      <protection/>
    </xf>
    <xf numFmtId="49" fontId="6" fillId="0" borderId="0" xfId="52" applyNumberFormat="1" applyFont="1" applyFill="1" applyBorder="1" applyAlignment="1">
      <alignment horizontal="left" vertical="center" wrapText="1"/>
      <protection/>
    </xf>
    <xf numFmtId="0" fontId="7" fillId="0" borderId="0" xfId="52" applyNumberFormat="1" applyFont="1" applyFill="1" applyBorder="1" applyAlignment="1">
      <alignment horizontal="left" vertical="center" wrapText="1"/>
      <protection/>
    </xf>
    <xf numFmtId="0" fontId="7" fillId="0" borderId="0" xfId="52" applyFont="1" applyFill="1">
      <alignment/>
      <protection/>
    </xf>
    <xf numFmtId="4" fontId="8" fillId="0" borderId="19" xfId="53" applyNumberFormat="1" applyFont="1" applyBorder="1" applyAlignment="1">
      <alignment horizontal="center" vertical="center"/>
      <protection/>
    </xf>
    <xf numFmtId="4" fontId="9" fillId="0" borderId="22" xfId="52" applyNumberFormat="1" applyFont="1" applyFill="1" applyBorder="1" applyAlignment="1">
      <alignment horizontal="right" vertical="center" wrapText="1"/>
      <protection/>
    </xf>
    <xf numFmtId="4" fontId="9" fillId="0" borderId="19" xfId="52" applyNumberFormat="1" applyFont="1" applyFill="1" applyBorder="1" applyAlignment="1">
      <alignment horizontal="right" vertical="center"/>
      <protection/>
    </xf>
    <xf numFmtId="49" fontId="7" fillId="0" borderId="19" xfId="52" applyNumberFormat="1" applyFont="1" applyFill="1" applyBorder="1" applyAlignment="1">
      <alignment horizontal="center" vertical="center"/>
      <protection/>
    </xf>
    <xf numFmtId="49" fontId="7" fillId="0" borderId="19" xfId="52" applyNumberFormat="1" applyFont="1" applyFill="1" applyBorder="1" applyAlignment="1">
      <alignment horizontal="center" vertical="center" wrapText="1"/>
      <protection/>
    </xf>
    <xf numFmtId="0" fontId="4" fillId="0" borderId="19" xfId="53" applyBorder="1" applyAlignment="1">
      <alignment wrapText="1"/>
      <protection/>
    </xf>
    <xf numFmtId="2" fontId="6" fillId="0" borderId="0" xfId="52" applyNumberFormat="1" applyFont="1" applyFill="1" applyAlignment="1">
      <alignment vertical="center"/>
      <protection/>
    </xf>
    <xf numFmtId="4" fontId="10" fillId="0" borderId="22" xfId="52" applyNumberFormat="1" applyFont="1" applyFill="1" applyBorder="1" applyAlignment="1">
      <alignment horizontal="right" vertical="center" wrapText="1"/>
      <protection/>
    </xf>
    <xf numFmtId="4" fontId="10" fillId="0" borderId="19" xfId="52" applyNumberFormat="1" applyFont="1" applyFill="1" applyBorder="1" applyAlignment="1">
      <alignment horizontal="right" vertical="center"/>
      <protection/>
    </xf>
    <xf numFmtId="49" fontId="10" fillId="0" borderId="19" xfId="52" applyNumberFormat="1" applyFont="1" applyFill="1" applyBorder="1" applyAlignment="1">
      <alignment horizontal="center" vertical="center"/>
      <protection/>
    </xf>
    <xf numFmtId="0" fontId="10" fillId="0" borderId="19" xfId="52" applyFont="1" applyFill="1" applyBorder="1" applyAlignment="1">
      <alignment horizontal="left" vertical="center"/>
      <protection/>
    </xf>
    <xf numFmtId="49" fontId="10" fillId="0" borderId="19" xfId="52" applyNumberFormat="1" applyFont="1" applyFill="1" applyBorder="1" applyAlignment="1">
      <alignment horizontal="left" vertical="center" wrapText="1"/>
      <protection/>
    </xf>
    <xf numFmtId="49" fontId="9" fillId="0" borderId="19" xfId="52" applyNumberFormat="1" applyFont="1" applyFill="1" applyBorder="1" applyAlignment="1">
      <alignment horizontal="center" vertical="center"/>
      <protection/>
    </xf>
    <xf numFmtId="0" fontId="10" fillId="0" borderId="19" xfId="52" applyFont="1" applyFill="1" applyBorder="1">
      <alignment/>
      <protection/>
    </xf>
    <xf numFmtId="0" fontId="9" fillId="0" borderId="19" xfId="52" applyFont="1" applyFill="1" applyBorder="1" applyAlignment="1">
      <alignment vertical="top" wrapText="1"/>
      <protection/>
    </xf>
    <xf numFmtId="49" fontId="9" fillId="0" borderId="19" xfId="52" applyNumberFormat="1" applyFont="1" applyFill="1" applyBorder="1" applyAlignment="1">
      <alignment horizontal="left" vertical="center" wrapText="1"/>
      <protection/>
    </xf>
    <xf numFmtId="0" fontId="9" fillId="0" borderId="19" xfId="53" applyFont="1" applyFill="1" applyBorder="1" applyAlignment="1">
      <alignment vertical="top" wrapText="1"/>
      <protection/>
    </xf>
    <xf numFmtId="49" fontId="9" fillId="0" borderId="19" xfId="53" applyNumberFormat="1" applyFont="1" applyFill="1" applyBorder="1" applyAlignment="1">
      <alignment horizontal="left" vertical="top" wrapText="1"/>
      <protection/>
    </xf>
    <xf numFmtId="0" fontId="9" fillId="0" borderId="19" xfId="53" applyFont="1" applyFill="1" applyBorder="1" applyAlignment="1">
      <alignment wrapText="1"/>
      <protection/>
    </xf>
    <xf numFmtId="0" fontId="10" fillId="33" borderId="22" xfId="53" applyFont="1" applyFill="1" applyBorder="1" applyAlignment="1">
      <alignment vertical="center" wrapText="1"/>
      <protection/>
    </xf>
    <xf numFmtId="49" fontId="10" fillId="33" borderId="22" xfId="53" applyNumberFormat="1" applyFont="1" applyFill="1" applyBorder="1" applyAlignment="1">
      <alignment horizontal="left" vertical="center" wrapText="1"/>
      <protection/>
    </xf>
    <xf numFmtId="49" fontId="9" fillId="34" borderId="27" xfId="53" applyNumberFormat="1" applyFont="1" applyFill="1" applyBorder="1" applyAlignment="1">
      <alignment horizontal="left" vertical="center" wrapText="1"/>
      <protection/>
    </xf>
    <xf numFmtId="49" fontId="9" fillId="0" borderId="22" xfId="52" applyNumberFormat="1" applyFont="1" applyFill="1" applyBorder="1" applyAlignment="1">
      <alignment horizontal="center" vertical="center"/>
      <protection/>
    </xf>
    <xf numFmtId="0" fontId="10" fillId="0" borderId="19" xfId="52" applyFont="1" applyFill="1" applyBorder="1" applyAlignment="1">
      <alignment horizontal="center" vertical="center"/>
      <protection/>
    </xf>
    <xf numFmtId="0" fontId="10" fillId="0" borderId="19" xfId="52" applyFont="1" applyFill="1" applyBorder="1" applyAlignment="1">
      <alignment wrapText="1"/>
      <protection/>
    </xf>
    <xf numFmtId="49" fontId="10" fillId="35" borderId="19" xfId="52" applyNumberFormat="1" applyFont="1" applyFill="1" applyBorder="1" applyAlignment="1">
      <alignment horizontal="left" vertical="center" wrapText="1"/>
      <protection/>
    </xf>
    <xf numFmtId="0" fontId="9" fillId="0" borderId="19" xfId="52" applyFont="1" applyFill="1" applyBorder="1" applyAlignment="1">
      <alignment wrapText="1"/>
      <protection/>
    </xf>
    <xf numFmtId="0" fontId="10" fillId="0" borderId="19" xfId="52" applyFont="1" applyFill="1" applyBorder="1" applyAlignment="1">
      <alignment horizontal="left" wrapText="1"/>
      <protection/>
    </xf>
    <xf numFmtId="0" fontId="9" fillId="0" borderId="19" xfId="52" applyFont="1" applyFill="1" applyBorder="1" applyAlignment="1">
      <alignment horizontal="justify" vertical="top"/>
      <protection/>
    </xf>
    <xf numFmtId="0" fontId="9" fillId="0" borderId="19" xfId="52" applyFont="1" applyFill="1" applyBorder="1" applyAlignment="1">
      <alignment horizontal="left" vertical="top" wrapText="1"/>
      <protection/>
    </xf>
    <xf numFmtId="49" fontId="9" fillId="35" borderId="19" xfId="52" applyNumberFormat="1" applyFont="1" applyFill="1" applyBorder="1" applyAlignment="1">
      <alignment horizontal="left" vertical="center" wrapText="1"/>
      <protection/>
    </xf>
    <xf numFmtId="0" fontId="9" fillId="0" borderId="19" xfId="52" applyFont="1" applyFill="1" applyBorder="1" applyAlignment="1">
      <alignment horizontal="justify"/>
      <protection/>
    </xf>
    <xf numFmtId="0" fontId="9" fillId="0" borderId="19" xfId="52" applyFont="1" applyFill="1" applyBorder="1" applyAlignment="1">
      <alignment horizontal="left" wrapText="1"/>
      <protection/>
    </xf>
    <xf numFmtId="0" fontId="9" fillId="0" borderId="19" xfId="52" applyFont="1" applyFill="1" applyBorder="1">
      <alignment/>
      <protection/>
    </xf>
    <xf numFmtId="49" fontId="10" fillId="35" borderId="19" xfId="52" applyNumberFormat="1" applyFont="1" applyFill="1" applyBorder="1" applyAlignment="1">
      <alignment horizontal="center" vertical="center"/>
      <protection/>
    </xf>
    <xf numFmtId="49" fontId="9" fillId="35" borderId="19" xfId="52" applyNumberFormat="1" applyFont="1" applyFill="1" applyBorder="1" applyAlignment="1">
      <alignment horizontal="center" vertical="center"/>
      <protection/>
    </xf>
    <xf numFmtId="4" fontId="10" fillId="35" borderId="19" xfId="52" applyNumberFormat="1" applyFont="1" applyFill="1" applyBorder="1" applyAlignment="1">
      <alignment horizontal="right" vertical="center"/>
      <protection/>
    </xf>
    <xf numFmtId="4" fontId="9" fillId="35" borderId="19" xfId="52" applyNumberFormat="1" applyFont="1" applyFill="1" applyBorder="1" applyAlignment="1">
      <alignment horizontal="right" vertical="center"/>
      <protection/>
    </xf>
    <xf numFmtId="4" fontId="6" fillId="0" borderId="0" xfId="52" applyNumberFormat="1" applyFont="1" applyFill="1">
      <alignment/>
      <protection/>
    </xf>
    <xf numFmtId="0" fontId="7" fillId="0" borderId="22" xfId="52" applyFont="1" applyFill="1" applyBorder="1" applyAlignment="1">
      <alignment horizontal="center" vertical="center" wrapText="1"/>
      <protection/>
    </xf>
    <xf numFmtId="0" fontId="7" fillId="0" borderId="19" xfId="52" applyFont="1" applyFill="1" applyBorder="1" applyAlignment="1">
      <alignment horizontal="left" vertical="center"/>
      <protection/>
    </xf>
    <xf numFmtId="0" fontId="7" fillId="0" borderId="22" xfId="52" applyFont="1" applyFill="1" applyBorder="1" applyAlignment="1">
      <alignment horizontal="center" vertical="center"/>
      <protection/>
    </xf>
    <xf numFmtId="0" fontId="6" fillId="0" borderId="0" xfId="52" applyFont="1" applyFill="1" applyAlignment="1">
      <alignment vertical="center"/>
      <protection/>
    </xf>
    <xf numFmtId="0" fontId="6" fillId="0" borderId="0" xfId="52" applyFont="1" applyFill="1" applyAlignment="1">
      <alignment vertical="center" wrapText="1"/>
      <protection/>
    </xf>
    <xf numFmtId="0" fontId="4" fillId="0" borderId="0" xfId="53">
      <alignment/>
      <protection/>
    </xf>
    <xf numFmtId="0" fontId="13" fillId="0" borderId="0" xfId="53" applyFont="1">
      <alignment/>
      <protection/>
    </xf>
    <xf numFmtId="0" fontId="13" fillId="0" borderId="0" xfId="53" applyFont="1" applyAlignment="1">
      <alignment vertical="top"/>
      <protection/>
    </xf>
    <xf numFmtId="0" fontId="13" fillId="0" borderId="0" xfId="53" applyFont="1" applyAlignment="1">
      <alignment horizontal="center" vertical="top"/>
      <protection/>
    </xf>
    <xf numFmtId="0" fontId="13" fillId="0" borderId="0" xfId="53" applyFont="1" applyBorder="1">
      <alignment/>
      <protection/>
    </xf>
    <xf numFmtId="0" fontId="12" fillId="0" borderId="0" xfId="53" applyFont="1" applyAlignment="1">
      <alignment horizontal="right"/>
      <protection/>
    </xf>
    <xf numFmtId="0" fontId="9" fillId="0" borderId="19" xfId="52" applyFont="1" applyFill="1" applyBorder="1" applyAlignment="1">
      <alignment horizontal="center" vertical="center"/>
      <protection/>
    </xf>
    <xf numFmtId="0" fontId="10" fillId="0" borderId="22" xfId="52" applyFont="1" applyFill="1" applyBorder="1" applyAlignment="1">
      <alignment horizontal="center" vertical="center"/>
      <protection/>
    </xf>
    <xf numFmtId="0" fontId="9" fillId="0" borderId="22" xfId="52" applyFont="1" applyFill="1" applyBorder="1" applyAlignment="1">
      <alignment horizontal="center" vertical="center"/>
      <protection/>
    </xf>
    <xf numFmtId="0" fontId="0" fillId="0" borderId="0" xfId="55">
      <alignment/>
      <protection/>
    </xf>
    <xf numFmtId="49" fontId="3" fillId="0" borderId="45" xfId="55" applyNumberFormat="1" applyFont="1" applyBorder="1" applyAlignment="1" applyProtection="1">
      <alignment horizontal="centerContinuous"/>
      <protection/>
    </xf>
    <xf numFmtId="49" fontId="3" fillId="0" borderId="10" xfId="55" applyNumberFormat="1" applyFont="1" applyBorder="1" applyAlignment="1" applyProtection="1">
      <alignment horizontal="centerContinuous"/>
      <protection/>
    </xf>
    <xf numFmtId="164" fontId="3" fillId="0" borderId="11" xfId="55" applyNumberFormat="1" applyFont="1" applyBorder="1" applyAlignment="1" applyProtection="1">
      <alignment horizontal="center"/>
      <protection/>
    </xf>
    <xf numFmtId="49" fontId="3" fillId="0" borderId="46" xfId="55" applyNumberFormat="1" applyFont="1" applyBorder="1" applyAlignment="1" applyProtection="1">
      <alignment horizontal="centerContinuous"/>
      <protection/>
    </xf>
    <xf numFmtId="0" fontId="3" fillId="0" borderId="13" xfId="55" applyFont="1" applyBorder="1" applyAlignment="1" applyProtection="1">
      <alignment horizontal="center"/>
      <protection/>
    </xf>
    <xf numFmtId="49" fontId="3" fillId="0" borderId="26" xfId="0" applyNumberFormat="1" applyFont="1" applyBorder="1" applyAlignment="1" applyProtection="1">
      <alignment horizontal="center"/>
      <protection/>
    </xf>
    <xf numFmtId="4" fontId="10" fillId="0" borderId="22" xfId="52" applyNumberFormat="1" applyFont="1" applyFill="1" applyBorder="1" applyAlignment="1">
      <alignment horizontal="right" vertical="center"/>
      <protection/>
    </xf>
    <xf numFmtId="49" fontId="9" fillId="35" borderId="22" xfId="52" applyNumberFormat="1" applyFont="1" applyFill="1" applyBorder="1" applyAlignment="1">
      <alignment horizontal="center" vertical="center"/>
      <protection/>
    </xf>
    <xf numFmtId="2" fontId="6" fillId="35" borderId="0" xfId="52" applyNumberFormat="1" applyFont="1" applyFill="1" applyAlignment="1">
      <alignment vertical="center"/>
      <protection/>
    </xf>
    <xf numFmtId="0" fontId="6" fillId="35" borderId="0" xfId="52" applyFont="1" applyFill="1">
      <alignment/>
      <protection/>
    </xf>
    <xf numFmtId="4" fontId="6" fillId="35" borderId="0" xfId="52" applyNumberFormat="1" applyFont="1" applyFill="1">
      <alignment/>
      <protection/>
    </xf>
    <xf numFmtId="0" fontId="9" fillId="35" borderId="19" xfId="52" applyFont="1" applyFill="1" applyBorder="1" applyAlignment="1">
      <alignment vertical="top" wrapText="1"/>
      <protection/>
    </xf>
    <xf numFmtId="4" fontId="9" fillId="35" borderId="22" xfId="52" applyNumberFormat="1" applyFont="1" applyFill="1" applyBorder="1" applyAlignment="1">
      <alignment horizontal="right" vertical="center" wrapText="1"/>
      <protection/>
    </xf>
    <xf numFmtId="4" fontId="10" fillId="35" borderId="22" xfId="52" applyNumberFormat="1" applyFont="1" applyFill="1" applyBorder="1" applyAlignment="1">
      <alignment horizontal="right" vertical="center" wrapText="1"/>
      <protection/>
    </xf>
    <xf numFmtId="0" fontId="9" fillId="35" borderId="19" xfId="52" applyFont="1" applyFill="1" applyBorder="1" applyAlignment="1">
      <alignment wrapText="1"/>
      <protection/>
    </xf>
    <xf numFmtId="0" fontId="9" fillId="35" borderId="19" xfId="52" applyNumberFormat="1" applyFont="1" applyFill="1" applyBorder="1" applyAlignment="1">
      <alignment horizontal="left" vertical="center" wrapText="1"/>
      <protection/>
    </xf>
    <xf numFmtId="49" fontId="9" fillId="35" borderId="19" xfId="52" applyNumberFormat="1" applyFont="1" applyFill="1" applyBorder="1" applyAlignment="1">
      <alignment horizontal="left" vertical="top" wrapText="1"/>
      <protection/>
    </xf>
    <xf numFmtId="49" fontId="9" fillId="35" borderId="19" xfId="53" applyNumberFormat="1" applyFont="1" applyFill="1" applyBorder="1" applyAlignment="1">
      <alignment horizontal="left" vertical="top" wrapText="1"/>
      <protection/>
    </xf>
    <xf numFmtId="0" fontId="9" fillId="35" borderId="19" xfId="53" applyFont="1" applyFill="1" applyBorder="1" applyAlignment="1">
      <alignment vertical="top" wrapText="1"/>
      <protection/>
    </xf>
    <xf numFmtId="49" fontId="9" fillId="35" borderId="19" xfId="52" applyNumberFormat="1" applyFont="1" applyFill="1" applyBorder="1" applyAlignment="1">
      <alignment vertical="top" wrapText="1"/>
      <protection/>
    </xf>
    <xf numFmtId="0" fontId="9" fillId="35" borderId="19" xfId="52" applyNumberFormat="1" applyFont="1" applyFill="1" applyBorder="1" applyAlignment="1">
      <alignment horizontal="left" vertical="top" wrapText="1"/>
      <protection/>
    </xf>
    <xf numFmtId="49" fontId="7" fillId="35" borderId="19" xfId="0" applyNumberFormat="1" applyFont="1" applyFill="1" applyBorder="1" applyAlignment="1">
      <alignment horizontal="left" vertical="center" wrapText="1"/>
    </xf>
    <xf numFmtId="0" fontId="10" fillId="35" borderId="19" xfId="53" applyFont="1" applyFill="1" applyBorder="1" applyAlignment="1">
      <alignment vertical="top" wrapText="1"/>
      <protection/>
    </xf>
    <xf numFmtId="49" fontId="9" fillId="35" borderId="19" xfId="52" applyNumberFormat="1" applyFont="1" applyFill="1" applyBorder="1" applyAlignment="1">
      <alignment horizontal="center" vertical="center" wrapText="1"/>
      <protection/>
    </xf>
    <xf numFmtId="49" fontId="10" fillId="35" borderId="19" xfId="52" applyNumberFormat="1" applyFont="1" applyFill="1" applyBorder="1" applyAlignment="1">
      <alignment horizontal="center" vertical="center" wrapText="1"/>
      <protection/>
    </xf>
    <xf numFmtId="49" fontId="9" fillId="35" borderId="27" xfId="52" applyNumberFormat="1" applyFont="1" applyFill="1" applyBorder="1" applyAlignment="1">
      <alignment horizontal="left" vertical="center" wrapText="1"/>
      <protection/>
    </xf>
    <xf numFmtId="49" fontId="9" fillId="35" borderId="22" xfId="52" applyNumberFormat="1" applyFont="1" applyFill="1" applyBorder="1" applyAlignment="1">
      <alignment horizontal="center" vertical="center" wrapText="1"/>
      <protection/>
    </xf>
    <xf numFmtId="49" fontId="10" fillId="35" borderId="22" xfId="52" applyNumberFormat="1" applyFont="1" applyFill="1" applyBorder="1" applyAlignment="1">
      <alignment horizontal="center" vertical="center" wrapText="1"/>
      <protection/>
    </xf>
    <xf numFmtId="49" fontId="9" fillId="36" borderId="27" xfId="53" applyNumberFormat="1" applyFont="1" applyFill="1" applyBorder="1" applyAlignment="1">
      <alignment horizontal="left" vertical="center" wrapText="1"/>
      <protection/>
    </xf>
    <xf numFmtId="49" fontId="6" fillId="0" borderId="0" xfId="52" applyNumberFormat="1" applyFont="1" applyFill="1" applyBorder="1" applyAlignment="1">
      <alignment horizontal="center" vertical="center" wrapText="1"/>
      <protection/>
    </xf>
    <xf numFmtId="49" fontId="9" fillId="0" borderId="19" xfId="52" applyNumberFormat="1" applyFont="1" applyFill="1" applyBorder="1" applyAlignment="1">
      <alignment horizontal="left" vertical="top" wrapText="1"/>
      <protection/>
    </xf>
    <xf numFmtId="49" fontId="10" fillId="0" borderId="19" xfId="52" applyNumberFormat="1" applyFont="1" applyFill="1" applyBorder="1" applyAlignment="1">
      <alignment horizontal="left" vertical="top" wrapText="1"/>
      <protection/>
    </xf>
    <xf numFmtId="4" fontId="53" fillId="35" borderId="19" xfId="52" applyNumberFormat="1" applyFont="1" applyFill="1" applyBorder="1" applyAlignment="1">
      <alignment horizontal="right" vertical="center"/>
      <protection/>
    </xf>
    <xf numFmtId="0" fontId="54" fillId="0" borderId="0" xfId="52" applyFont="1" applyFill="1" applyAlignment="1">
      <alignment vertical="center" wrapText="1"/>
      <protection/>
    </xf>
    <xf numFmtId="4" fontId="53" fillId="0" borderId="22" xfId="52" applyNumberFormat="1" applyFont="1" applyFill="1" applyBorder="1" applyAlignment="1">
      <alignment horizontal="right" vertical="center" wrapText="1"/>
      <protection/>
    </xf>
    <xf numFmtId="4" fontId="53" fillId="0" borderId="19" xfId="52" applyNumberFormat="1" applyFont="1" applyFill="1" applyBorder="1" applyAlignment="1">
      <alignment horizontal="right" vertical="center"/>
      <protection/>
    </xf>
    <xf numFmtId="4" fontId="55" fillId="35" borderId="19" xfId="52" applyNumberFormat="1" applyFont="1" applyFill="1" applyBorder="1" applyAlignment="1">
      <alignment horizontal="right" vertical="center"/>
      <protection/>
    </xf>
    <xf numFmtId="4" fontId="55" fillId="0" borderId="19" xfId="52" applyNumberFormat="1" applyFont="1" applyFill="1" applyBorder="1" applyAlignment="1">
      <alignment horizontal="right" vertical="center"/>
      <protection/>
    </xf>
    <xf numFmtId="166" fontId="56" fillId="0" borderId="0" xfId="52" applyNumberFormat="1" applyFont="1" applyFill="1" applyBorder="1" applyAlignment="1">
      <alignment horizontal="right" vertical="center"/>
      <protection/>
    </xf>
    <xf numFmtId="166" fontId="54" fillId="0" borderId="0" xfId="52" applyNumberFormat="1" applyFont="1" applyFill="1" applyBorder="1" applyAlignment="1">
      <alignment horizontal="right" vertical="center"/>
      <protection/>
    </xf>
    <xf numFmtId="0" fontId="54" fillId="0" borderId="0" xfId="52" applyFont="1" applyFill="1" applyBorder="1">
      <alignment/>
      <protection/>
    </xf>
    <xf numFmtId="166" fontId="54" fillId="0" borderId="0" xfId="52" applyNumberFormat="1" applyFont="1" applyFill="1" applyBorder="1">
      <alignment/>
      <protection/>
    </xf>
    <xf numFmtId="0" fontId="54" fillId="0" borderId="0" xfId="52" applyFont="1" applyFill="1">
      <alignment/>
      <protection/>
    </xf>
    <xf numFmtId="4" fontId="10" fillId="35" borderId="22" xfId="52" applyNumberFormat="1" applyFont="1" applyFill="1" applyBorder="1" applyAlignment="1">
      <alignment horizontal="right" vertical="center"/>
      <protection/>
    </xf>
    <xf numFmtId="49" fontId="10" fillId="35" borderId="27" xfId="52" applyNumberFormat="1" applyFont="1" applyFill="1" applyBorder="1" applyAlignment="1">
      <alignment horizontal="left" vertical="center" wrapText="1"/>
      <protection/>
    </xf>
    <xf numFmtId="4" fontId="3" fillId="0" borderId="33" xfId="0" applyNumberFormat="1" applyFont="1" applyBorder="1" applyAlignment="1" applyProtection="1">
      <alignment horizontal="right"/>
      <protection/>
    </xf>
    <xf numFmtId="49" fontId="3" fillId="0" borderId="28" xfId="0" applyNumberFormat="1" applyFont="1" applyBorder="1" applyAlignment="1" applyProtection="1">
      <alignment horizontal="left" wrapText="1"/>
      <protection/>
    </xf>
    <xf numFmtId="49" fontId="3" fillId="0" borderId="29" xfId="0" applyNumberFormat="1" applyFont="1" applyBorder="1" applyAlignment="1" applyProtection="1">
      <alignment horizontal="center" wrapText="1"/>
      <protection/>
    </xf>
    <xf numFmtId="49" fontId="3" fillId="0" borderId="30" xfId="0" applyNumberFormat="1" applyFont="1" applyBorder="1" applyAlignment="1" applyProtection="1">
      <alignment horizontal="center"/>
      <protection/>
    </xf>
    <xf numFmtId="4" fontId="3" fillId="0" borderId="31" xfId="0" applyNumberFormat="1" applyFont="1" applyBorder="1" applyAlignment="1" applyProtection="1">
      <alignment horizontal="right"/>
      <protection/>
    </xf>
    <xf numFmtId="4" fontId="3" fillId="0" borderId="32" xfId="0" applyNumberFormat="1" applyFont="1" applyBorder="1" applyAlignment="1" applyProtection="1">
      <alignment horizontal="right"/>
      <protection/>
    </xf>
    <xf numFmtId="165" fontId="3" fillId="0" borderId="20" xfId="0" applyNumberFormat="1" applyFont="1" applyBorder="1" applyAlignment="1" applyProtection="1">
      <alignment horizontal="left" wrapText="1"/>
      <protection/>
    </xf>
    <xf numFmtId="49" fontId="3" fillId="0" borderId="0" xfId="0" applyNumberFormat="1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left"/>
      <protection/>
    </xf>
    <xf numFmtId="49" fontId="3" fillId="0" borderId="45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/>
      <protection/>
    </xf>
    <xf numFmtId="49" fontId="3" fillId="0" borderId="47" xfId="0" applyNumberFormat="1" applyFont="1" applyBorder="1" applyAlignment="1" applyProtection="1">
      <alignment horizontal="center" vertical="center"/>
      <protection/>
    </xf>
    <xf numFmtId="49" fontId="3" fillId="0" borderId="48" xfId="0" applyNumberFormat="1" applyFont="1" applyBorder="1" applyAlignment="1" applyProtection="1">
      <alignment horizontal="center" vertical="center" wrapText="1"/>
      <protection/>
    </xf>
    <xf numFmtId="49" fontId="3" fillId="0" borderId="25" xfId="0" applyNumberFormat="1" applyFont="1" applyBorder="1" applyAlignment="1" applyProtection="1">
      <alignment horizontal="center" vertical="center" wrapText="1"/>
      <protection/>
    </xf>
    <xf numFmtId="0" fontId="3" fillId="0" borderId="49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50" xfId="0" applyFont="1" applyBorder="1" applyAlignment="1" applyProtection="1">
      <alignment horizontal="center" vertical="center"/>
      <protection/>
    </xf>
    <xf numFmtId="0" fontId="3" fillId="0" borderId="51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52" xfId="0" applyFont="1" applyBorder="1" applyAlignment="1" applyProtection="1">
      <alignment horizontal="center" vertical="center" wrapText="1"/>
      <protection/>
    </xf>
    <xf numFmtId="0" fontId="3" fillId="0" borderId="53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49" fontId="3" fillId="0" borderId="52" xfId="0" applyNumberFormat="1" applyFont="1" applyBorder="1" applyAlignment="1" applyProtection="1">
      <alignment horizontal="center" vertical="center" wrapText="1"/>
      <protection/>
    </xf>
    <xf numFmtId="49" fontId="3" fillId="0" borderId="53" xfId="0" applyNumberFormat="1" applyFont="1" applyBorder="1" applyAlignment="1" applyProtection="1">
      <alignment horizontal="center" vertical="center" wrapText="1"/>
      <protection/>
    </xf>
    <xf numFmtId="49" fontId="3" fillId="0" borderId="22" xfId="0" applyNumberFormat="1" applyFont="1" applyBorder="1" applyAlignment="1" applyProtection="1">
      <alignment horizontal="center" vertical="center" wrapText="1"/>
      <protection/>
    </xf>
    <xf numFmtId="49" fontId="3" fillId="0" borderId="52" xfId="0" applyNumberFormat="1" applyFont="1" applyBorder="1" applyAlignment="1" applyProtection="1">
      <alignment horizontal="center" vertical="center"/>
      <protection/>
    </xf>
    <xf numFmtId="49" fontId="3" fillId="0" borderId="53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right"/>
      <protection/>
    </xf>
    <xf numFmtId="0" fontId="3" fillId="0" borderId="50" xfId="0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26" xfId="0" applyFont="1" applyBorder="1" applyAlignment="1" applyProtection="1">
      <alignment horizontal="center" vertical="center" wrapText="1"/>
      <protection/>
    </xf>
    <xf numFmtId="49" fontId="3" fillId="0" borderId="23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49" fontId="3" fillId="0" borderId="54" xfId="0" applyNumberFormat="1" applyFont="1" applyBorder="1" applyAlignment="1" applyProtection="1">
      <alignment horizontal="left" wrapText="1"/>
      <protection/>
    </xf>
    <xf numFmtId="49" fontId="4" fillId="0" borderId="54" xfId="0" applyNumberFormat="1" applyFont="1" applyBorder="1" applyAlignment="1" applyProtection="1">
      <alignment wrapText="1"/>
      <protection/>
    </xf>
    <xf numFmtId="49" fontId="3" fillId="0" borderId="35" xfId="0" applyNumberFormat="1" applyFont="1" applyBorder="1" applyAlignment="1" applyProtection="1">
      <alignment horizontal="left" wrapText="1"/>
      <protection/>
    </xf>
    <xf numFmtId="0" fontId="7" fillId="0" borderId="31" xfId="52" applyFont="1" applyFill="1" applyBorder="1" applyAlignment="1">
      <alignment horizontal="center" vertical="center" wrapText="1"/>
      <protection/>
    </xf>
    <xf numFmtId="0" fontId="7" fillId="0" borderId="22" xfId="52" applyFont="1" applyFill="1" applyBorder="1" applyAlignment="1">
      <alignment horizontal="center" vertical="center" wrapText="1"/>
      <protection/>
    </xf>
    <xf numFmtId="0" fontId="7" fillId="0" borderId="30" xfId="52" applyFont="1" applyFill="1" applyBorder="1" applyAlignment="1">
      <alignment horizontal="center" vertical="center" wrapText="1"/>
      <protection/>
    </xf>
    <xf numFmtId="0" fontId="7" fillId="0" borderId="43" xfId="52" applyFont="1" applyFill="1" applyBorder="1" applyAlignment="1">
      <alignment horizontal="center" vertical="center" wrapText="1"/>
      <protection/>
    </xf>
    <xf numFmtId="0" fontId="7" fillId="0" borderId="26" xfId="52" applyFont="1" applyFill="1" applyBorder="1" applyAlignment="1">
      <alignment horizontal="center" vertical="center" wrapText="1"/>
      <protection/>
    </xf>
    <xf numFmtId="0" fontId="7" fillId="0" borderId="54" xfId="52" applyFont="1" applyFill="1" applyBorder="1" applyAlignment="1">
      <alignment horizontal="center" vertical="center" wrapText="1"/>
      <protection/>
    </xf>
    <xf numFmtId="0" fontId="9" fillId="0" borderId="19" xfId="52" applyFont="1" applyFill="1" applyBorder="1" applyAlignment="1">
      <alignment horizontal="center" vertical="center"/>
      <protection/>
    </xf>
    <xf numFmtId="4" fontId="8" fillId="0" borderId="18" xfId="53" applyNumberFormat="1" applyFont="1" applyBorder="1" applyAlignment="1">
      <alignment horizontal="center" vertical="center"/>
      <protection/>
    </xf>
    <xf numFmtId="4" fontId="8" fillId="0" borderId="35" xfId="53" applyNumberFormat="1" applyFont="1" applyBorder="1" applyAlignment="1">
      <alignment horizontal="center" vertical="center"/>
      <protection/>
    </xf>
    <xf numFmtId="4" fontId="8" fillId="0" borderId="33" xfId="53" applyNumberFormat="1" applyFont="1" applyBorder="1" applyAlignment="1">
      <alignment horizontal="center" vertical="center"/>
      <protection/>
    </xf>
    <xf numFmtId="0" fontId="11" fillId="0" borderId="0" xfId="52" applyFont="1" applyFill="1" applyAlignment="1">
      <alignment horizontal="center" vertical="center" wrapText="1"/>
      <protection/>
    </xf>
    <xf numFmtId="0" fontId="7" fillId="0" borderId="18" xfId="52" applyFont="1" applyFill="1" applyBorder="1" applyAlignment="1">
      <alignment horizontal="center" vertical="center"/>
      <protection/>
    </xf>
    <xf numFmtId="0" fontId="7" fillId="0" borderId="35" xfId="52" applyFont="1" applyFill="1" applyBorder="1" applyAlignment="1">
      <alignment horizontal="center" vertical="center"/>
      <protection/>
    </xf>
    <xf numFmtId="0" fontId="9" fillId="0" borderId="19" xfId="52" applyFont="1" applyFill="1" applyBorder="1" applyAlignment="1">
      <alignment horizontal="center" vertical="center" wrapText="1"/>
      <protection/>
    </xf>
    <xf numFmtId="0" fontId="6" fillId="0" borderId="54" xfId="52" applyFont="1" applyFill="1" applyBorder="1" applyAlignment="1">
      <alignment horizontal="right" vertical="center"/>
      <protection/>
    </xf>
    <xf numFmtId="0" fontId="7" fillId="0" borderId="31" xfId="52" applyFont="1" applyFill="1" applyBorder="1" applyAlignment="1">
      <alignment horizontal="center" vertical="center"/>
      <protection/>
    </xf>
    <xf numFmtId="0" fontId="7" fillId="0" borderId="22" xfId="52" applyFont="1" applyFill="1" applyBorder="1" applyAlignment="1">
      <alignment horizontal="center" vertical="center"/>
      <protection/>
    </xf>
    <xf numFmtId="0" fontId="7" fillId="0" borderId="19" xfId="52" applyFont="1" applyFill="1" applyBorder="1" applyAlignment="1">
      <alignment horizontal="center" vertical="center"/>
      <protection/>
    </xf>
    <xf numFmtId="0" fontId="53" fillId="0" borderId="31" xfId="52" applyFont="1" applyFill="1" applyBorder="1" applyAlignment="1">
      <alignment horizontal="center" vertical="center" wrapText="1"/>
      <protection/>
    </xf>
    <xf numFmtId="0" fontId="53" fillId="0" borderId="22" xfId="52" applyFont="1" applyFill="1" applyBorder="1" applyAlignment="1">
      <alignment horizontal="center" vertical="center" wrapText="1"/>
      <protection/>
    </xf>
    <xf numFmtId="0" fontId="14" fillId="0" borderId="54" xfId="53" applyFont="1" applyBorder="1" applyAlignment="1">
      <alignment horizontal="center" vertical="center"/>
      <protection/>
    </xf>
    <xf numFmtId="0" fontId="13" fillId="0" borderId="33" xfId="53" applyFont="1" applyBorder="1" applyAlignment="1">
      <alignment horizontal="center" vertical="top" wrapText="1"/>
      <protection/>
    </xf>
    <xf numFmtId="0" fontId="13" fillId="0" borderId="19" xfId="53" applyFont="1" applyBorder="1" applyAlignment="1">
      <alignment horizontal="center" vertical="top" wrapText="1"/>
      <protection/>
    </xf>
    <xf numFmtId="0" fontId="13" fillId="0" borderId="33" xfId="53" applyFont="1" applyBorder="1" applyAlignment="1">
      <alignment horizontal="center" vertical="top"/>
      <protection/>
    </xf>
    <xf numFmtId="0" fontId="13" fillId="0" borderId="19" xfId="53" applyFont="1" applyBorder="1" applyAlignment="1">
      <alignment horizontal="center" vertical="top"/>
      <protection/>
    </xf>
    <xf numFmtId="0" fontId="13" fillId="0" borderId="31" xfId="53" applyFont="1" applyBorder="1" applyAlignment="1">
      <alignment horizontal="center" vertical="top"/>
      <protection/>
    </xf>
    <xf numFmtId="0" fontId="13" fillId="0" borderId="55" xfId="53" applyFont="1" applyBorder="1" applyAlignment="1">
      <alignment vertical="center" wrapText="1"/>
      <protection/>
    </xf>
    <xf numFmtId="0" fontId="13" fillId="0" borderId="56" xfId="53" applyFont="1" applyBorder="1" applyAlignment="1">
      <alignment vertical="center" wrapText="1"/>
      <protection/>
    </xf>
    <xf numFmtId="49" fontId="13" fillId="0" borderId="57" xfId="53" applyNumberFormat="1" applyFont="1" applyBorder="1" applyAlignment="1">
      <alignment horizontal="center"/>
      <protection/>
    </xf>
    <xf numFmtId="49" fontId="13" fillId="0" borderId="58" xfId="53" applyNumberFormat="1" applyFont="1" applyBorder="1" applyAlignment="1">
      <alignment horizontal="center"/>
      <protection/>
    </xf>
    <xf numFmtId="167" fontId="13" fillId="0" borderId="58" xfId="53" applyNumberFormat="1" applyFont="1" applyBorder="1" applyAlignment="1">
      <alignment horizontal="right"/>
      <protection/>
    </xf>
    <xf numFmtId="0" fontId="13" fillId="0" borderId="59" xfId="53" applyFont="1" applyBorder="1" applyAlignment="1">
      <alignment vertical="center" wrapText="1"/>
      <protection/>
    </xf>
    <xf numFmtId="0" fontId="13" fillId="0" borderId="60" xfId="53" applyFont="1" applyBorder="1" applyAlignment="1">
      <alignment vertical="center" wrapText="1"/>
      <protection/>
    </xf>
    <xf numFmtId="49" fontId="13" fillId="0" borderId="61" xfId="53" applyNumberFormat="1" applyFont="1" applyBorder="1" applyAlignment="1">
      <alignment horizontal="center"/>
      <protection/>
    </xf>
    <xf numFmtId="49" fontId="13" fillId="0" borderId="43" xfId="53" applyNumberFormat="1" applyFont="1" applyBorder="1" applyAlignment="1">
      <alignment horizontal="center"/>
      <protection/>
    </xf>
    <xf numFmtId="49" fontId="13" fillId="0" borderId="62" xfId="53" applyNumberFormat="1" applyFont="1" applyBorder="1" applyAlignment="1">
      <alignment horizontal="center"/>
      <protection/>
    </xf>
    <xf numFmtId="49" fontId="13" fillId="0" borderId="63" xfId="53" applyNumberFormat="1" applyFont="1" applyBorder="1" applyAlignment="1">
      <alignment horizontal="center"/>
      <protection/>
    </xf>
    <xf numFmtId="49" fontId="13" fillId="0" borderId="54" xfId="53" applyNumberFormat="1" applyFont="1" applyBorder="1" applyAlignment="1">
      <alignment horizontal="center"/>
      <protection/>
    </xf>
    <xf numFmtId="49" fontId="13" fillId="0" borderId="27" xfId="53" applyNumberFormat="1" applyFont="1" applyBorder="1" applyAlignment="1">
      <alignment horizontal="center"/>
      <protection/>
    </xf>
    <xf numFmtId="49" fontId="13" fillId="0" borderId="30" xfId="53" applyNumberFormat="1" applyFont="1" applyBorder="1" applyAlignment="1">
      <alignment horizontal="center"/>
      <protection/>
    </xf>
    <xf numFmtId="49" fontId="13" fillId="0" borderId="26" xfId="53" applyNumberFormat="1" applyFont="1" applyBorder="1" applyAlignment="1">
      <alignment horizontal="center"/>
      <protection/>
    </xf>
    <xf numFmtId="167" fontId="13" fillId="0" borderId="30" xfId="53" applyNumberFormat="1" applyFont="1" applyBorder="1" applyAlignment="1">
      <alignment horizontal="right"/>
      <protection/>
    </xf>
    <xf numFmtId="167" fontId="13" fillId="0" borderId="43" xfId="53" applyNumberFormat="1" applyFont="1" applyBorder="1" applyAlignment="1">
      <alignment horizontal="right"/>
      <protection/>
    </xf>
    <xf numFmtId="167" fontId="13" fillId="0" borderId="62" xfId="53" applyNumberFormat="1" applyFont="1" applyBorder="1" applyAlignment="1">
      <alignment horizontal="right"/>
      <protection/>
    </xf>
    <xf numFmtId="167" fontId="13" fillId="0" borderId="26" xfId="53" applyNumberFormat="1" applyFont="1" applyBorder="1" applyAlignment="1">
      <alignment horizontal="right"/>
      <protection/>
    </xf>
    <xf numFmtId="167" fontId="13" fillId="0" borderId="54" xfId="53" applyNumberFormat="1" applyFont="1" applyBorder="1" applyAlignment="1">
      <alignment horizontal="right"/>
      <protection/>
    </xf>
    <xf numFmtId="167" fontId="13" fillId="0" borderId="27" xfId="53" applyNumberFormat="1" applyFont="1" applyBorder="1" applyAlignment="1">
      <alignment horizontal="right"/>
      <protection/>
    </xf>
    <xf numFmtId="0" fontId="13" fillId="0" borderId="64" xfId="53" applyFont="1" applyBorder="1" applyAlignment="1">
      <alignment vertical="center" wrapText="1"/>
      <protection/>
    </xf>
    <xf numFmtId="0" fontId="13" fillId="0" borderId="65" xfId="53" applyFont="1" applyBorder="1" applyAlignment="1">
      <alignment vertical="center" wrapText="1"/>
      <protection/>
    </xf>
    <xf numFmtId="0" fontId="13" fillId="0" borderId="18" xfId="53" applyFont="1" applyBorder="1" applyAlignment="1">
      <alignment horizontal="left" vertical="center" wrapText="1"/>
      <protection/>
    </xf>
    <xf numFmtId="0" fontId="13" fillId="0" borderId="35" xfId="53" applyFont="1" applyBorder="1" applyAlignment="1">
      <alignment horizontal="left" vertical="center" wrapText="1"/>
      <protection/>
    </xf>
    <xf numFmtId="0" fontId="13" fillId="0" borderId="33" xfId="53" applyFont="1" applyBorder="1" applyAlignment="1">
      <alignment horizontal="left" vertical="center" wrapText="1"/>
      <protection/>
    </xf>
    <xf numFmtId="49" fontId="13" fillId="0" borderId="17" xfId="53" applyNumberFormat="1" applyFont="1" applyBorder="1" applyAlignment="1">
      <alignment horizontal="center"/>
      <protection/>
    </xf>
    <xf numFmtId="49" fontId="13" fillId="0" borderId="19" xfId="53" applyNumberFormat="1" applyFont="1" applyBorder="1" applyAlignment="1">
      <alignment horizontal="center"/>
      <protection/>
    </xf>
    <xf numFmtId="167" fontId="13" fillId="0" borderId="19" xfId="53" applyNumberFormat="1" applyFont="1" applyBorder="1" applyAlignment="1">
      <alignment horizontal="right"/>
      <protection/>
    </xf>
    <xf numFmtId="0" fontId="13" fillId="0" borderId="66" xfId="53" applyFont="1" applyBorder="1" applyAlignment="1">
      <alignment wrapText="1"/>
      <protection/>
    </xf>
    <xf numFmtId="0" fontId="13" fillId="0" borderId="67" xfId="53" applyFont="1" applyBorder="1" applyAlignment="1">
      <alignment wrapText="1"/>
      <protection/>
    </xf>
    <xf numFmtId="0" fontId="13" fillId="0" borderId="18" xfId="53" applyFont="1" applyBorder="1" applyAlignment="1">
      <alignment wrapText="1"/>
      <protection/>
    </xf>
    <xf numFmtId="0" fontId="13" fillId="0" borderId="35" xfId="53" applyFont="1" applyBorder="1" applyAlignment="1">
      <alignment wrapText="1"/>
      <protection/>
    </xf>
    <xf numFmtId="0" fontId="13" fillId="0" borderId="33" xfId="53" applyFont="1" applyBorder="1" applyAlignment="1">
      <alignment wrapText="1"/>
      <protection/>
    </xf>
    <xf numFmtId="168" fontId="13" fillId="0" borderId="19" xfId="53" applyNumberFormat="1" applyFont="1" applyBorder="1" applyAlignment="1">
      <alignment horizontal="right"/>
      <protection/>
    </xf>
    <xf numFmtId="0" fontId="13" fillId="0" borderId="66" xfId="53" applyFont="1" applyBorder="1" applyAlignment="1">
      <alignment horizontal="left" wrapText="1"/>
      <protection/>
    </xf>
    <xf numFmtId="0" fontId="13" fillId="0" borderId="67" xfId="53" applyFont="1" applyBorder="1" applyAlignment="1">
      <alignment horizontal="left" wrapText="1"/>
      <protection/>
    </xf>
    <xf numFmtId="167" fontId="13" fillId="0" borderId="19" xfId="53" applyNumberFormat="1" applyFont="1" applyBorder="1" applyAlignment="1">
      <alignment horizontal="center"/>
      <protection/>
    </xf>
    <xf numFmtId="0" fontId="13" fillId="0" borderId="0" xfId="53" applyFont="1" applyAlignment="1">
      <alignment horizontal="center" vertical="top"/>
      <protection/>
    </xf>
    <xf numFmtId="0" fontId="13" fillId="0" borderId="54" xfId="53" applyFont="1" applyBorder="1">
      <alignment/>
      <protection/>
    </xf>
    <xf numFmtId="0" fontId="13" fillId="0" borderId="0" xfId="53" applyFont="1" applyAlignment="1">
      <alignment horizontal="right"/>
      <protection/>
    </xf>
    <xf numFmtId="0" fontId="13" fillId="0" borderId="0" xfId="53" applyFont="1">
      <alignment/>
      <protection/>
    </xf>
    <xf numFmtId="0" fontId="13" fillId="0" borderId="54" xfId="53" applyFont="1" applyBorder="1" applyAlignment="1">
      <alignment horizontal="center"/>
      <protection/>
    </xf>
    <xf numFmtId="49" fontId="13" fillId="0" borderId="0" xfId="53" applyNumberFormat="1" applyFont="1">
      <alignment/>
      <protection/>
    </xf>
    <xf numFmtId="49" fontId="13" fillId="0" borderId="54" xfId="53" applyNumberFormat="1" applyFont="1" applyBorder="1" applyAlignment="1">
      <alignment horizontal="left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24">
    <dxf/>
    <dxf/>
    <dxf/>
    <dxf/>
    <dxf/>
    <dxf/>
    <dxf/>
    <dxf/>
    <dxf/>
    <dxf/>
    <dxf/>
    <dxf/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161925</xdr:rowOff>
    </xdr:from>
    <xdr:to>
      <xdr:col>3</xdr:col>
      <xdr:colOff>542925</xdr:colOff>
      <xdr:row>36</xdr:row>
      <xdr:rowOff>9525</xdr:rowOff>
    </xdr:to>
    <xdr:grpSp>
      <xdr:nvGrpSpPr>
        <xdr:cNvPr id="1" name="Group 1"/>
        <xdr:cNvGrpSpPr>
          <a:grpSpLocks/>
        </xdr:cNvGrpSpPr>
      </xdr:nvGrpSpPr>
      <xdr:grpSpPr>
        <a:xfrm>
          <a:off x="0" y="6943725"/>
          <a:ext cx="5353050" cy="495300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2" y="0"/>
            <a:ext cx="346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Председатель комитета финансов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2" y="137"/>
            <a:ext cx="346" cy="6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1" y="136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Text Box 5"/>
          <xdr:cNvSpPr txBox="1">
            <a:spLocks noChangeArrowheads="1"/>
          </xdr:cNvSpPr>
        </xdr:nvSpPr>
        <xdr:spPr>
          <a:xfrm>
            <a:off x="404" y="1"/>
            <a:ext cx="165" cy="1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404" y="137"/>
            <a:ext cx="166" cy="6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404" y="137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Text Box 8"/>
          <xdr:cNvSpPr txBox="1">
            <a:spLocks noChangeArrowheads="1"/>
          </xdr:cNvSpPr>
        </xdr:nvSpPr>
        <xdr:spPr>
          <a:xfrm>
            <a:off x="624" y="0"/>
            <a:ext cx="348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Болучевский А. А.</a:t>
            </a:r>
          </a:p>
        </xdr:txBody>
      </xdr:sp>
      <xdr:sp>
        <xdr:nvSpPr>
          <xdr:cNvPr id="9" name="Text Box 9"/>
          <xdr:cNvSpPr txBox="1">
            <a:spLocks noChangeArrowheads="1"/>
          </xdr:cNvSpPr>
        </xdr:nvSpPr>
        <xdr:spPr>
          <a:xfrm>
            <a:off x="624" y="137"/>
            <a:ext cx="348" cy="6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>
            <a:off x="625" y="137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37</xdr:row>
      <xdr:rowOff>38100</xdr:rowOff>
    </xdr:from>
    <xdr:to>
      <xdr:col>3</xdr:col>
      <xdr:colOff>542925</xdr:colOff>
      <xdr:row>39</xdr:row>
      <xdr:rowOff>57150</xdr:rowOff>
    </xdr:to>
    <xdr:grpSp>
      <xdr:nvGrpSpPr>
        <xdr:cNvPr id="11" name="Group 11"/>
        <xdr:cNvGrpSpPr>
          <a:grpSpLocks/>
        </xdr:cNvGrpSpPr>
      </xdr:nvGrpSpPr>
      <xdr:grpSpPr>
        <a:xfrm>
          <a:off x="0" y="762952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2" name="Text Box 1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3" name="Text Box 13"/>
          <xdr:cNvSpPr txBox="1">
            <a:spLocks noChangeArrowheads="1"/>
          </xdr:cNvSpPr>
        </xdr:nvSpPr>
        <xdr:spPr>
          <a:xfrm>
            <a:off x="2" y="92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Line 14"/>
          <xdr:cNvSpPr>
            <a:spLocks/>
          </xdr:cNvSpPr>
        </xdr:nvSpPr>
        <xdr:spPr>
          <a:xfrm>
            <a:off x="1" y="93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Text Box 16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Line 17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Text Box 18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Ибраимова О. В.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Line 20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9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24.7109375" style="0" customWidth="1"/>
    <col min="4" max="4" width="18.8515625" style="0" customWidth="1"/>
    <col min="5" max="6" width="18.7109375" style="0" customWidth="1"/>
  </cols>
  <sheetData>
    <row r="2" spans="1:6" ht="15" customHeight="1">
      <c r="A2" s="199" t="s">
        <v>58</v>
      </c>
      <c r="B2" s="199"/>
      <c r="C2" s="199"/>
      <c r="D2" s="199"/>
      <c r="E2" s="1"/>
      <c r="F2" s="6" t="s">
        <v>59</v>
      </c>
    </row>
    <row r="3" spans="1:6" ht="13.5" customHeight="1">
      <c r="A3" s="2"/>
      <c r="B3" s="2"/>
      <c r="C3" s="20"/>
      <c r="D3" s="3"/>
      <c r="E3" s="3"/>
      <c r="F3" s="3"/>
    </row>
    <row r="4" spans="1:6" ht="9.75" customHeight="1">
      <c r="A4" s="200" t="s">
        <v>14</v>
      </c>
      <c r="B4" s="203" t="s">
        <v>15</v>
      </c>
      <c r="C4" s="197" t="s">
        <v>60</v>
      </c>
      <c r="D4" s="206" t="s">
        <v>17</v>
      </c>
      <c r="E4" s="209" t="s">
        <v>18</v>
      </c>
      <c r="F4" s="195" t="s">
        <v>19</v>
      </c>
    </row>
    <row r="5" spans="1:6" ht="5.25" customHeight="1">
      <c r="A5" s="201"/>
      <c r="B5" s="204"/>
      <c r="C5" s="198"/>
      <c r="D5" s="207"/>
      <c r="E5" s="210"/>
      <c r="F5" s="196"/>
    </row>
    <row r="6" spans="1:6" ht="9" customHeight="1">
      <c r="A6" s="201"/>
      <c r="B6" s="204"/>
      <c r="C6" s="198"/>
      <c r="D6" s="207"/>
      <c r="E6" s="210"/>
      <c r="F6" s="196"/>
    </row>
    <row r="7" spans="1:6" ht="6" customHeight="1">
      <c r="A7" s="201"/>
      <c r="B7" s="204"/>
      <c r="C7" s="198"/>
      <c r="D7" s="207"/>
      <c r="E7" s="210"/>
      <c r="F7" s="196"/>
    </row>
    <row r="8" spans="1:6" ht="6" customHeight="1">
      <c r="A8" s="201"/>
      <c r="B8" s="204"/>
      <c r="C8" s="198"/>
      <c r="D8" s="207"/>
      <c r="E8" s="210"/>
      <c r="F8" s="196"/>
    </row>
    <row r="9" spans="1:6" ht="10.5" customHeight="1">
      <c r="A9" s="201"/>
      <c r="B9" s="204"/>
      <c r="C9" s="198"/>
      <c r="D9" s="207"/>
      <c r="E9" s="210"/>
      <c r="F9" s="196"/>
    </row>
    <row r="10" spans="1:6" ht="3.75" customHeight="1" hidden="1">
      <c r="A10" s="201"/>
      <c r="B10" s="204"/>
      <c r="C10" s="21"/>
      <c r="D10" s="207"/>
      <c r="E10" s="22"/>
      <c r="F10" s="23"/>
    </row>
    <row r="11" spans="1:6" ht="12.75" customHeight="1" hidden="1">
      <c r="A11" s="202"/>
      <c r="B11" s="205"/>
      <c r="C11" s="24"/>
      <c r="D11" s="208"/>
      <c r="E11" s="25"/>
      <c r="F11" s="26"/>
    </row>
    <row r="12" spans="1:6" ht="13.5" customHeight="1">
      <c r="A12" s="7">
        <v>1</v>
      </c>
      <c r="B12" s="8">
        <v>2</v>
      </c>
      <c r="C12" s="9">
        <v>3</v>
      </c>
      <c r="D12" s="10" t="s">
        <v>20</v>
      </c>
      <c r="E12" s="27" t="s">
        <v>21</v>
      </c>
      <c r="F12" s="11" t="s">
        <v>22</v>
      </c>
    </row>
    <row r="13" spans="1:6" ht="12.75">
      <c r="A13" s="28" t="s">
        <v>61</v>
      </c>
      <c r="B13" s="29" t="s">
        <v>62</v>
      </c>
      <c r="C13" s="30" t="s">
        <v>63</v>
      </c>
      <c r="D13" s="31">
        <v>56659135.47</v>
      </c>
      <c r="E13" s="32">
        <v>56865435.47</v>
      </c>
      <c r="F13" s="33">
        <f>IF(OR(D13="-",E13=D13),"-",D13-IF(E13="-",0,E13))</f>
        <v>-206300</v>
      </c>
    </row>
    <row r="14" spans="1:6" ht="12.75">
      <c r="A14" s="34" t="s">
        <v>26</v>
      </c>
      <c r="B14" s="35"/>
      <c r="C14" s="36"/>
      <c r="D14" s="37"/>
      <c r="E14" s="38"/>
      <c r="F14" s="39"/>
    </row>
    <row r="15" spans="1:6" ht="12.75">
      <c r="A15" s="28" t="s">
        <v>64</v>
      </c>
      <c r="B15" s="29" t="s">
        <v>62</v>
      </c>
      <c r="C15" s="30" t="s">
        <v>65</v>
      </c>
      <c r="D15" s="31">
        <v>7820938.5</v>
      </c>
      <c r="E15" s="32">
        <v>7820938.5</v>
      </c>
      <c r="F15" s="33" t="str">
        <f aca="true" t="shared" si="0" ref="F15:F78">IF(OR(D15="-",E15=D15),"-",D15-IF(E15="-",0,E15))</f>
        <v>-</v>
      </c>
    </row>
    <row r="16" spans="1:6" ht="56.25">
      <c r="A16" s="12" t="s">
        <v>66</v>
      </c>
      <c r="B16" s="40" t="s">
        <v>62</v>
      </c>
      <c r="C16" s="14" t="s">
        <v>67</v>
      </c>
      <c r="D16" s="15">
        <v>4174116.33</v>
      </c>
      <c r="E16" s="41">
        <v>4174116.33</v>
      </c>
      <c r="F16" s="42" t="str">
        <f t="shared" si="0"/>
        <v>-</v>
      </c>
    </row>
    <row r="17" spans="1:6" ht="22.5">
      <c r="A17" s="12" t="s">
        <v>68</v>
      </c>
      <c r="B17" s="40" t="s">
        <v>62</v>
      </c>
      <c r="C17" s="14" t="s">
        <v>69</v>
      </c>
      <c r="D17" s="15">
        <v>4174116.33</v>
      </c>
      <c r="E17" s="41">
        <v>4174116.33</v>
      </c>
      <c r="F17" s="42" t="str">
        <f t="shared" si="0"/>
        <v>-</v>
      </c>
    </row>
    <row r="18" spans="1:6" ht="33.75">
      <c r="A18" s="12" t="s">
        <v>70</v>
      </c>
      <c r="B18" s="40" t="s">
        <v>62</v>
      </c>
      <c r="C18" s="14" t="s">
        <v>71</v>
      </c>
      <c r="D18" s="15">
        <v>4100110.65</v>
      </c>
      <c r="E18" s="41">
        <v>4100110.65</v>
      </c>
      <c r="F18" s="42" t="str">
        <f t="shared" si="0"/>
        <v>-</v>
      </c>
    </row>
    <row r="19" spans="1:6" ht="12.75">
      <c r="A19" s="12" t="s">
        <v>72</v>
      </c>
      <c r="B19" s="40" t="s">
        <v>62</v>
      </c>
      <c r="C19" s="14" t="s">
        <v>73</v>
      </c>
      <c r="D19" s="15">
        <v>4100110.65</v>
      </c>
      <c r="E19" s="41">
        <v>4100110.65</v>
      </c>
      <c r="F19" s="42" t="str">
        <f t="shared" si="0"/>
        <v>-</v>
      </c>
    </row>
    <row r="20" spans="1:6" ht="12.75">
      <c r="A20" s="12" t="s">
        <v>74</v>
      </c>
      <c r="B20" s="40" t="s">
        <v>62</v>
      </c>
      <c r="C20" s="14" t="s">
        <v>75</v>
      </c>
      <c r="D20" s="15">
        <v>4100110.65</v>
      </c>
      <c r="E20" s="41">
        <v>4100110.65</v>
      </c>
      <c r="F20" s="42" t="str">
        <f t="shared" si="0"/>
        <v>-</v>
      </c>
    </row>
    <row r="21" spans="1:6" ht="12.75">
      <c r="A21" s="12" t="s">
        <v>76</v>
      </c>
      <c r="B21" s="40" t="s">
        <v>62</v>
      </c>
      <c r="C21" s="14" t="s">
        <v>77</v>
      </c>
      <c r="D21" s="15">
        <v>3162822.65</v>
      </c>
      <c r="E21" s="41">
        <v>3162822.65</v>
      </c>
      <c r="F21" s="42" t="str">
        <f t="shared" si="0"/>
        <v>-</v>
      </c>
    </row>
    <row r="22" spans="1:6" ht="12.75">
      <c r="A22" s="12" t="s">
        <v>78</v>
      </c>
      <c r="B22" s="40" t="s">
        <v>62</v>
      </c>
      <c r="C22" s="14" t="s">
        <v>79</v>
      </c>
      <c r="D22" s="15">
        <v>937288</v>
      </c>
      <c r="E22" s="41">
        <v>937288</v>
      </c>
      <c r="F22" s="42" t="str">
        <f t="shared" si="0"/>
        <v>-</v>
      </c>
    </row>
    <row r="23" spans="1:6" ht="33.75">
      <c r="A23" s="12" t="s">
        <v>80</v>
      </c>
      <c r="B23" s="40" t="s">
        <v>62</v>
      </c>
      <c r="C23" s="14" t="s">
        <v>81</v>
      </c>
      <c r="D23" s="15">
        <v>74005.68</v>
      </c>
      <c r="E23" s="41">
        <v>74005.68</v>
      </c>
      <c r="F23" s="42" t="str">
        <f t="shared" si="0"/>
        <v>-</v>
      </c>
    </row>
    <row r="24" spans="1:6" ht="12.75">
      <c r="A24" s="12" t="s">
        <v>72</v>
      </c>
      <c r="B24" s="40" t="s">
        <v>62</v>
      </c>
      <c r="C24" s="14" t="s">
        <v>82</v>
      </c>
      <c r="D24" s="15">
        <v>74005.68</v>
      </c>
      <c r="E24" s="41">
        <v>74005.68</v>
      </c>
      <c r="F24" s="42" t="str">
        <f t="shared" si="0"/>
        <v>-</v>
      </c>
    </row>
    <row r="25" spans="1:6" ht="12.75">
      <c r="A25" s="12" t="s">
        <v>83</v>
      </c>
      <c r="B25" s="40" t="s">
        <v>62</v>
      </c>
      <c r="C25" s="14" t="s">
        <v>84</v>
      </c>
      <c r="D25" s="15">
        <v>74005.68</v>
      </c>
      <c r="E25" s="41">
        <v>74005.68</v>
      </c>
      <c r="F25" s="42" t="str">
        <f t="shared" si="0"/>
        <v>-</v>
      </c>
    </row>
    <row r="26" spans="1:6" ht="12.75">
      <c r="A26" s="12" t="s">
        <v>85</v>
      </c>
      <c r="B26" s="40" t="s">
        <v>62</v>
      </c>
      <c r="C26" s="14" t="s">
        <v>86</v>
      </c>
      <c r="D26" s="15">
        <v>74005.68</v>
      </c>
      <c r="E26" s="41">
        <v>74005.68</v>
      </c>
      <c r="F26" s="42" t="str">
        <f t="shared" si="0"/>
        <v>-</v>
      </c>
    </row>
    <row r="27" spans="1:6" ht="22.5">
      <c r="A27" s="12" t="s">
        <v>87</v>
      </c>
      <c r="B27" s="40" t="s">
        <v>62</v>
      </c>
      <c r="C27" s="14" t="s">
        <v>88</v>
      </c>
      <c r="D27" s="15">
        <v>3105721.97</v>
      </c>
      <c r="E27" s="41">
        <v>3105721.97</v>
      </c>
      <c r="F27" s="42" t="str">
        <f t="shared" si="0"/>
        <v>-</v>
      </c>
    </row>
    <row r="28" spans="1:6" ht="22.5">
      <c r="A28" s="12" t="s">
        <v>89</v>
      </c>
      <c r="B28" s="40" t="s">
        <v>62</v>
      </c>
      <c r="C28" s="14" t="s">
        <v>90</v>
      </c>
      <c r="D28" s="15">
        <v>3105721.97</v>
      </c>
      <c r="E28" s="41">
        <v>3105721.97</v>
      </c>
      <c r="F28" s="42" t="str">
        <f t="shared" si="0"/>
        <v>-</v>
      </c>
    </row>
    <row r="29" spans="1:6" ht="22.5">
      <c r="A29" s="12" t="s">
        <v>91</v>
      </c>
      <c r="B29" s="40" t="s">
        <v>62</v>
      </c>
      <c r="C29" s="14" t="s">
        <v>92</v>
      </c>
      <c r="D29" s="15">
        <v>3105721.97</v>
      </c>
      <c r="E29" s="41">
        <v>3105721.97</v>
      </c>
      <c r="F29" s="42" t="str">
        <f t="shared" si="0"/>
        <v>-</v>
      </c>
    </row>
    <row r="30" spans="1:6" ht="12.75">
      <c r="A30" s="12" t="s">
        <v>72</v>
      </c>
      <c r="B30" s="40" t="s">
        <v>62</v>
      </c>
      <c r="C30" s="14" t="s">
        <v>93</v>
      </c>
      <c r="D30" s="15">
        <v>2665061.94</v>
      </c>
      <c r="E30" s="41">
        <v>2665061.94</v>
      </c>
      <c r="F30" s="42" t="str">
        <f t="shared" si="0"/>
        <v>-</v>
      </c>
    </row>
    <row r="31" spans="1:6" ht="12.75">
      <c r="A31" s="12" t="s">
        <v>94</v>
      </c>
      <c r="B31" s="40" t="s">
        <v>62</v>
      </c>
      <c r="C31" s="14" t="s">
        <v>95</v>
      </c>
      <c r="D31" s="15">
        <v>2665061.94</v>
      </c>
      <c r="E31" s="41">
        <v>2665061.94</v>
      </c>
      <c r="F31" s="42" t="str">
        <f t="shared" si="0"/>
        <v>-</v>
      </c>
    </row>
    <row r="32" spans="1:6" ht="12.75">
      <c r="A32" s="12" t="s">
        <v>96</v>
      </c>
      <c r="B32" s="40" t="s">
        <v>62</v>
      </c>
      <c r="C32" s="14" t="s">
        <v>97</v>
      </c>
      <c r="D32" s="15">
        <v>87843.04</v>
      </c>
      <c r="E32" s="41">
        <v>87843.04</v>
      </c>
      <c r="F32" s="42" t="str">
        <f t="shared" si="0"/>
        <v>-</v>
      </c>
    </row>
    <row r="33" spans="1:6" ht="12.75">
      <c r="A33" s="12" t="s">
        <v>98</v>
      </c>
      <c r="B33" s="40" t="s">
        <v>62</v>
      </c>
      <c r="C33" s="14" t="s">
        <v>99</v>
      </c>
      <c r="D33" s="15">
        <v>232550.69</v>
      </c>
      <c r="E33" s="41">
        <v>232550.69</v>
      </c>
      <c r="F33" s="42" t="str">
        <f t="shared" si="0"/>
        <v>-</v>
      </c>
    </row>
    <row r="34" spans="1:6" ht="12.75">
      <c r="A34" s="12" t="s">
        <v>100</v>
      </c>
      <c r="B34" s="40" t="s">
        <v>62</v>
      </c>
      <c r="C34" s="14" t="s">
        <v>101</v>
      </c>
      <c r="D34" s="15">
        <v>203537</v>
      </c>
      <c r="E34" s="41">
        <v>203537</v>
      </c>
      <c r="F34" s="42" t="str">
        <f t="shared" si="0"/>
        <v>-</v>
      </c>
    </row>
    <row r="35" spans="1:6" ht="12.75">
      <c r="A35" s="12" t="s">
        <v>102</v>
      </c>
      <c r="B35" s="40" t="s">
        <v>62</v>
      </c>
      <c r="C35" s="14" t="s">
        <v>103</v>
      </c>
      <c r="D35" s="15">
        <v>2141131.21</v>
      </c>
      <c r="E35" s="41">
        <v>2141131.21</v>
      </c>
      <c r="F35" s="42" t="str">
        <f t="shared" si="0"/>
        <v>-</v>
      </c>
    </row>
    <row r="36" spans="1:6" ht="12.75">
      <c r="A36" s="12" t="s">
        <v>104</v>
      </c>
      <c r="B36" s="40" t="s">
        <v>62</v>
      </c>
      <c r="C36" s="14" t="s">
        <v>105</v>
      </c>
      <c r="D36" s="15">
        <v>440660.03</v>
      </c>
      <c r="E36" s="41">
        <v>440660.03</v>
      </c>
      <c r="F36" s="42" t="str">
        <f t="shared" si="0"/>
        <v>-</v>
      </c>
    </row>
    <row r="37" spans="1:6" ht="12.75">
      <c r="A37" s="12" t="s">
        <v>106</v>
      </c>
      <c r="B37" s="40" t="s">
        <v>62</v>
      </c>
      <c r="C37" s="14" t="s">
        <v>107</v>
      </c>
      <c r="D37" s="15">
        <v>179784</v>
      </c>
      <c r="E37" s="41">
        <v>179784</v>
      </c>
      <c r="F37" s="42" t="str">
        <f t="shared" si="0"/>
        <v>-</v>
      </c>
    </row>
    <row r="38" spans="1:6" ht="12.75">
      <c r="A38" s="12" t="s">
        <v>108</v>
      </c>
      <c r="B38" s="40" t="s">
        <v>62</v>
      </c>
      <c r="C38" s="14" t="s">
        <v>109</v>
      </c>
      <c r="D38" s="15">
        <v>260876.03</v>
      </c>
      <c r="E38" s="41">
        <v>260876.03</v>
      </c>
      <c r="F38" s="42" t="str">
        <f t="shared" si="0"/>
        <v>-</v>
      </c>
    </row>
    <row r="39" spans="1:6" ht="12.75">
      <c r="A39" s="12" t="s">
        <v>110</v>
      </c>
      <c r="B39" s="40" t="s">
        <v>62</v>
      </c>
      <c r="C39" s="14" t="s">
        <v>111</v>
      </c>
      <c r="D39" s="15">
        <v>511400</v>
      </c>
      <c r="E39" s="41">
        <v>511400</v>
      </c>
      <c r="F39" s="42" t="str">
        <f t="shared" si="0"/>
        <v>-</v>
      </c>
    </row>
    <row r="40" spans="1:6" ht="12.75">
      <c r="A40" s="12" t="s">
        <v>55</v>
      </c>
      <c r="B40" s="40" t="s">
        <v>62</v>
      </c>
      <c r="C40" s="14" t="s">
        <v>112</v>
      </c>
      <c r="D40" s="15">
        <v>511400</v>
      </c>
      <c r="E40" s="41">
        <v>511400</v>
      </c>
      <c r="F40" s="42" t="str">
        <f t="shared" si="0"/>
        <v>-</v>
      </c>
    </row>
    <row r="41" spans="1:6" ht="12.75">
      <c r="A41" s="12" t="s">
        <v>72</v>
      </c>
      <c r="B41" s="40" t="s">
        <v>62</v>
      </c>
      <c r="C41" s="14" t="s">
        <v>113</v>
      </c>
      <c r="D41" s="15">
        <v>511400</v>
      </c>
      <c r="E41" s="41">
        <v>511400</v>
      </c>
      <c r="F41" s="42" t="str">
        <f t="shared" si="0"/>
        <v>-</v>
      </c>
    </row>
    <row r="42" spans="1:6" ht="12.75">
      <c r="A42" s="12" t="s">
        <v>114</v>
      </c>
      <c r="B42" s="40" t="s">
        <v>62</v>
      </c>
      <c r="C42" s="14" t="s">
        <v>115</v>
      </c>
      <c r="D42" s="15">
        <v>511400</v>
      </c>
      <c r="E42" s="41">
        <v>511400</v>
      </c>
      <c r="F42" s="42" t="str">
        <f t="shared" si="0"/>
        <v>-</v>
      </c>
    </row>
    <row r="43" spans="1:6" ht="22.5">
      <c r="A43" s="12" t="s">
        <v>116</v>
      </c>
      <c r="B43" s="40" t="s">
        <v>62</v>
      </c>
      <c r="C43" s="14" t="s">
        <v>117</v>
      </c>
      <c r="D43" s="15">
        <v>511400</v>
      </c>
      <c r="E43" s="41">
        <v>511400</v>
      </c>
      <c r="F43" s="42" t="str">
        <f t="shared" si="0"/>
        <v>-</v>
      </c>
    </row>
    <row r="44" spans="1:6" ht="12.75">
      <c r="A44" s="12" t="s">
        <v>118</v>
      </c>
      <c r="B44" s="40" t="s">
        <v>62</v>
      </c>
      <c r="C44" s="14" t="s">
        <v>119</v>
      </c>
      <c r="D44" s="15">
        <v>29700.2</v>
      </c>
      <c r="E44" s="41">
        <v>29700.2</v>
      </c>
      <c r="F44" s="42" t="str">
        <f t="shared" si="0"/>
        <v>-</v>
      </c>
    </row>
    <row r="45" spans="1:6" ht="12.75">
      <c r="A45" s="12" t="s">
        <v>120</v>
      </c>
      <c r="B45" s="40" t="s">
        <v>62</v>
      </c>
      <c r="C45" s="14" t="s">
        <v>121</v>
      </c>
      <c r="D45" s="15">
        <v>29700.2</v>
      </c>
      <c r="E45" s="41">
        <v>29700.2</v>
      </c>
      <c r="F45" s="42" t="str">
        <f t="shared" si="0"/>
        <v>-</v>
      </c>
    </row>
    <row r="46" spans="1:6" ht="12.75">
      <c r="A46" s="12" t="s">
        <v>122</v>
      </c>
      <c r="B46" s="40" t="s">
        <v>62</v>
      </c>
      <c r="C46" s="14" t="s">
        <v>123</v>
      </c>
      <c r="D46" s="15">
        <v>20000</v>
      </c>
      <c r="E46" s="41">
        <v>20000</v>
      </c>
      <c r="F46" s="42" t="str">
        <f t="shared" si="0"/>
        <v>-</v>
      </c>
    </row>
    <row r="47" spans="1:6" ht="12.75">
      <c r="A47" s="12" t="s">
        <v>72</v>
      </c>
      <c r="B47" s="40" t="s">
        <v>62</v>
      </c>
      <c r="C47" s="14" t="s">
        <v>124</v>
      </c>
      <c r="D47" s="15">
        <v>20000</v>
      </c>
      <c r="E47" s="41">
        <v>20000</v>
      </c>
      <c r="F47" s="42" t="str">
        <f t="shared" si="0"/>
        <v>-</v>
      </c>
    </row>
    <row r="48" spans="1:6" ht="12.75">
      <c r="A48" s="12" t="s">
        <v>125</v>
      </c>
      <c r="B48" s="40" t="s">
        <v>62</v>
      </c>
      <c r="C48" s="14" t="s">
        <v>126</v>
      </c>
      <c r="D48" s="15">
        <v>20000</v>
      </c>
      <c r="E48" s="41">
        <v>20000</v>
      </c>
      <c r="F48" s="42" t="str">
        <f t="shared" si="0"/>
        <v>-</v>
      </c>
    </row>
    <row r="49" spans="1:6" ht="12.75">
      <c r="A49" s="12" t="s">
        <v>127</v>
      </c>
      <c r="B49" s="40" t="s">
        <v>62</v>
      </c>
      <c r="C49" s="14" t="s">
        <v>128</v>
      </c>
      <c r="D49" s="15">
        <v>9700.2</v>
      </c>
      <c r="E49" s="41">
        <v>9700.2</v>
      </c>
      <c r="F49" s="42" t="str">
        <f t="shared" si="0"/>
        <v>-</v>
      </c>
    </row>
    <row r="50" spans="1:6" ht="12.75">
      <c r="A50" s="12" t="s">
        <v>72</v>
      </c>
      <c r="B50" s="40" t="s">
        <v>62</v>
      </c>
      <c r="C50" s="14" t="s">
        <v>129</v>
      </c>
      <c r="D50" s="15">
        <v>9700.2</v>
      </c>
      <c r="E50" s="41">
        <v>9700.2</v>
      </c>
      <c r="F50" s="42" t="str">
        <f t="shared" si="0"/>
        <v>-</v>
      </c>
    </row>
    <row r="51" spans="1:6" ht="12.75">
      <c r="A51" s="12" t="s">
        <v>125</v>
      </c>
      <c r="B51" s="40" t="s">
        <v>62</v>
      </c>
      <c r="C51" s="14" t="s">
        <v>130</v>
      </c>
      <c r="D51" s="15">
        <v>9700.2</v>
      </c>
      <c r="E51" s="41">
        <v>9700.2</v>
      </c>
      <c r="F51" s="42" t="str">
        <f t="shared" si="0"/>
        <v>-</v>
      </c>
    </row>
    <row r="52" spans="1:6" ht="33.75">
      <c r="A52" s="28" t="s">
        <v>131</v>
      </c>
      <c r="B52" s="29" t="s">
        <v>62</v>
      </c>
      <c r="C52" s="30" t="s">
        <v>132</v>
      </c>
      <c r="D52" s="31">
        <v>984099.62</v>
      </c>
      <c r="E52" s="32">
        <v>984099.62</v>
      </c>
      <c r="F52" s="33" t="str">
        <f t="shared" si="0"/>
        <v>-</v>
      </c>
    </row>
    <row r="53" spans="1:6" ht="56.25">
      <c r="A53" s="12" t="s">
        <v>66</v>
      </c>
      <c r="B53" s="40" t="s">
        <v>62</v>
      </c>
      <c r="C53" s="14" t="s">
        <v>133</v>
      </c>
      <c r="D53" s="15">
        <v>984099.62</v>
      </c>
      <c r="E53" s="41">
        <v>984099.62</v>
      </c>
      <c r="F53" s="42" t="str">
        <f t="shared" si="0"/>
        <v>-</v>
      </c>
    </row>
    <row r="54" spans="1:6" ht="22.5">
      <c r="A54" s="12" t="s">
        <v>68</v>
      </c>
      <c r="B54" s="40" t="s">
        <v>62</v>
      </c>
      <c r="C54" s="14" t="s">
        <v>134</v>
      </c>
      <c r="D54" s="15">
        <v>984099.62</v>
      </c>
      <c r="E54" s="41">
        <v>984099.62</v>
      </c>
      <c r="F54" s="42" t="str">
        <f t="shared" si="0"/>
        <v>-</v>
      </c>
    </row>
    <row r="55" spans="1:6" ht="33.75">
      <c r="A55" s="12" t="s">
        <v>70</v>
      </c>
      <c r="B55" s="40" t="s">
        <v>62</v>
      </c>
      <c r="C55" s="14" t="s">
        <v>135</v>
      </c>
      <c r="D55" s="15">
        <v>984099.62</v>
      </c>
      <c r="E55" s="41">
        <v>984099.62</v>
      </c>
      <c r="F55" s="42" t="str">
        <f t="shared" si="0"/>
        <v>-</v>
      </c>
    </row>
    <row r="56" spans="1:6" ht="12.75">
      <c r="A56" s="12" t="s">
        <v>72</v>
      </c>
      <c r="B56" s="40" t="s">
        <v>62</v>
      </c>
      <c r="C56" s="14" t="s">
        <v>136</v>
      </c>
      <c r="D56" s="15">
        <v>984099.62</v>
      </c>
      <c r="E56" s="41">
        <v>984099.62</v>
      </c>
      <c r="F56" s="42" t="str">
        <f t="shared" si="0"/>
        <v>-</v>
      </c>
    </row>
    <row r="57" spans="1:6" ht="45">
      <c r="A57" s="28" t="s">
        <v>137</v>
      </c>
      <c r="B57" s="29" t="s">
        <v>62</v>
      </c>
      <c r="C57" s="30" t="s">
        <v>138</v>
      </c>
      <c r="D57" s="31">
        <v>6000</v>
      </c>
      <c r="E57" s="32">
        <v>6000</v>
      </c>
      <c r="F57" s="33" t="str">
        <f t="shared" si="0"/>
        <v>-</v>
      </c>
    </row>
    <row r="58" spans="1:6" ht="22.5">
      <c r="A58" s="12" t="s">
        <v>87</v>
      </c>
      <c r="B58" s="40" t="s">
        <v>62</v>
      </c>
      <c r="C58" s="14" t="s">
        <v>139</v>
      </c>
      <c r="D58" s="15">
        <v>6000</v>
      </c>
      <c r="E58" s="41">
        <v>6000</v>
      </c>
      <c r="F58" s="42" t="str">
        <f t="shared" si="0"/>
        <v>-</v>
      </c>
    </row>
    <row r="59" spans="1:6" ht="22.5">
      <c r="A59" s="12" t="s">
        <v>89</v>
      </c>
      <c r="B59" s="40" t="s">
        <v>62</v>
      </c>
      <c r="C59" s="14" t="s">
        <v>140</v>
      </c>
      <c r="D59" s="15">
        <v>6000</v>
      </c>
      <c r="E59" s="41">
        <v>6000</v>
      </c>
      <c r="F59" s="42" t="str">
        <f t="shared" si="0"/>
        <v>-</v>
      </c>
    </row>
    <row r="60" spans="1:6" ht="22.5">
      <c r="A60" s="12" t="s">
        <v>91</v>
      </c>
      <c r="B60" s="40" t="s">
        <v>62</v>
      </c>
      <c r="C60" s="14" t="s">
        <v>141</v>
      </c>
      <c r="D60" s="15">
        <v>6000</v>
      </c>
      <c r="E60" s="41">
        <v>6000</v>
      </c>
      <c r="F60" s="42" t="str">
        <f t="shared" si="0"/>
        <v>-</v>
      </c>
    </row>
    <row r="61" spans="1:6" ht="12.75">
      <c r="A61" s="12" t="s">
        <v>72</v>
      </c>
      <c r="B61" s="40" t="s">
        <v>62</v>
      </c>
      <c r="C61" s="14" t="s">
        <v>142</v>
      </c>
      <c r="D61" s="15">
        <v>6000</v>
      </c>
      <c r="E61" s="41">
        <v>6000</v>
      </c>
      <c r="F61" s="42" t="str">
        <f t="shared" si="0"/>
        <v>-</v>
      </c>
    </row>
    <row r="62" spans="1:6" ht="45">
      <c r="A62" s="28" t="s">
        <v>143</v>
      </c>
      <c r="B62" s="29" t="s">
        <v>62</v>
      </c>
      <c r="C62" s="30" t="s">
        <v>144</v>
      </c>
      <c r="D62" s="31">
        <v>4903689.68</v>
      </c>
      <c r="E62" s="32">
        <v>4903689.68</v>
      </c>
      <c r="F62" s="33" t="str">
        <f t="shared" si="0"/>
        <v>-</v>
      </c>
    </row>
    <row r="63" spans="1:6" ht="56.25">
      <c r="A63" s="12" t="s">
        <v>66</v>
      </c>
      <c r="B63" s="40" t="s">
        <v>62</v>
      </c>
      <c r="C63" s="14" t="s">
        <v>145</v>
      </c>
      <c r="D63" s="15">
        <v>3190016.71</v>
      </c>
      <c r="E63" s="41">
        <v>3190016.71</v>
      </c>
      <c r="F63" s="42" t="str">
        <f t="shared" si="0"/>
        <v>-</v>
      </c>
    </row>
    <row r="64" spans="1:6" ht="22.5">
      <c r="A64" s="12" t="s">
        <v>68</v>
      </c>
      <c r="B64" s="40" t="s">
        <v>62</v>
      </c>
      <c r="C64" s="14" t="s">
        <v>146</v>
      </c>
      <c r="D64" s="15">
        <v>3190016.71</v>
      </c>
      <c r="E64" s="41">
        <v>3190016.71</v>
      </c>
      <c r="F64" s="42" t="str">
        <f t="shared" si="0"/>
        <v>-</v>
      </c>
    </row>
    <row r="65" spans="1:6" ht="33.75">
      <c r="A65" s="12" t="s">
        <v>70</v>
      </c>
      <c r="B65" s="40" t="s">
        <v>62</v>
      </c>
      <c r="C65" s="14" t="s">
        <v>147</v>
      </c>
      <c r="D65" s="15">
        <v>3116011.03</v>
      </c>
      <c r="E65" s="41">
        <v>3116011.03</v>
      </c>
      <c r="F65" s="42" t="str">
        <f t="shared" si="0"/>
        <v>-</v>
      </c>
    </row>
    <row r="66" spans="1:6" ht="12.75">
      <c r="A66" s="12" t="s">
        <v>72</v>
      </c>
      <c r="B66" s="40" t="s">
        <v>62</v>
      </c>
      <c r="C66" s="14" t="s">
        <v>148</v>
      </c>
      <c r="D66" s="15">
        <v>3116011.03</v>
      </c>
      <c r="E66" s="41">
        <v>3116011.03</v>
      </c>
      <c r="F66" s="42" t="str">
        <f t="shared" si="0"/>
        <v>-</v>
      </c>
    </row>
    <row r="67" spans="1:6" ht="33.75">
      <c r="A67" s="12" t="s">
        <v>80</v>
      </c>
      <c r="B67" s="40" t="s">
        <v>62</v>
      </c>
      <c r="C67" s="14" t="s">
        <v>149</v>
      </c>
      <c r="D67" s="15">
        <v>74005.68</v>
      </c>
      <c r="E67" s="41">
        <v>74005.68</v>
      </c>
      <c r="F67" s="42" t="str">
        <f t="shared" si="0"/>
        <v>-</v>
      </c>
    </row>
    <row r="68" spans="1:6" ht="12.75">
      <c r="A68" s="12" t="s">
        <v>72</v>
      </c>
      <c r="B68" s="40" t="s">
        <v>62</v>
      </c>
      <c r="C68" s="14" t="s">
        <v>150</v>
      </c>
      <c r="D68" s="15">
        <v>74005.68</v>
      </c>
      <c r="E68" s="41">
        <v>74005.68</v>
      </c>
      <c r="F68" s="42" t="str">
        <f t="shared" si="0"/>
        <v>-</v>
      </c>
    </row>
    <row r="69" spans="1:6" ht="22.5">
      <c r="A69" s="12" t="s">
        <v>87</v>
      </c>
      <c r="B69" s="40" t="s">
        <v>62</v>
      </c>
      <c r="C69" s="14" t="s">
        <v>151</v>
      </c>
      <c r="D69" s="15">
        <v>1712872.97</v>
      </c>
      <c r="E69" s="41">
        <v>1712872.97</v>
      </c>
      <c r="F69" s="42" t="str">
        <f t="shared" si="0"/>
        <v>-</v>
      </c>
    </row>
    <row r="70" spans="1:6" ht="22.5">
      <c r="A70" s="12" t="s">
        <v>89</v>
      </c>
      <c r="B70" s="40" t="s">
        <v>62</v>
      </c>
      <c r="C70" s="14" t="s">
        <v>152</v>
      </c>
      <c r="D70" s="15">
        <v>1712872.97</v>
      </c>
      <c r="E70" s="41">
        <v>1712872.97</v>
      </c>
      <c r="F70" s="42" t="str">
        <f t="shared" si="0"/>
        <v>-</v>
      </c>
    </row>
    <row r="71" spans="1:6" ht="22.5">
      <c r="A71" s="12" t="s">
        <v>91</v>
      </c>
      <c r="B71" s="40" t="s">
        <v>62</v>
      </c>
      <c r="C71" s="14" t="s">
        <v>153</v>
      </c>
      <c r="D71" s="15">
        <v>1712872.97</v>
      </c>
      <c r="E71" s="41">
        <v>1712872.97</v>
      </c>
      <c r="F71" s="42" t="str">
        <f t="shared" si="0"/>
        <v>-</v>
      </c>
    </row>
    <row r="72" spans="1:6" ht="12.75">
      <c r="A72" s="12" t="s">
        <v>72</v>
      </c>
      <c r="B72" s="40" t="s">
        <v>62</v>
      </c>
      <c r="C72" s="14" t="s">
        <v>154</v>
      </c>
      <c r="D72" s="15">
        <v>1281885.94</v>
      </c>
      <c r="E72" s="41">
        <v>1281885.94</v>
      </c>
      <c r="F72" s="42" t="str">
        <f t="shared" si="0"/>
        <v>-</v>
      </c>
    </row>
    <row r="73" spans="1:6" ht="12.75">
      <c r="A73" s="12" t="s">
        <v>104</v>
      </c>
      <c r="B73" s="40" t="s">
        <v>62</v>
      </c>
      <c r="C73" s="14" t="s">
        <v>155</v>
      </c>
      <c r="D73" s="15">
        <v>430987.03</v>
      </c>
      <c r="E73" s="41">
        <v>430987.03</v>
      </c>
      <c r="F73" s="42" t="str">
        <f t="shared" si="0"/>
        <v>-</v>
      </c>
    </row>
    <row r="74" spans="1:6" ht="12.75">
      <c r="A74" s="12" t="s">
        <v>110</v>
      </c>
      <c r="B74" s="40" t="s">
        <v>62</v>
      </c>
      <c r="C74" s="14" t="s">
        <v>156</v>
      </c>
      <c r="D74" s="15">
        <v>800</v>
      </c>
      <c r="E74" s="41">
        <v>800</v>
      </c>
      <c r="F74" s="42" t="str">
        <f t="shared" si="0"/>
        <v>-</v>
      </c>
    </row>
    <row r="75" spans="1:6" ht="12.75">
      <c r="A75" s="12" t="s">
        <v>55</v>
      </c>
      <c r="B75" s="40" t="s">
        <v>62</v>
      </c>
      <c r="C75" s="14" t="s">
        <v>157</v>
      </c>
      <c r="D75" s="15">
        <v>800</v>
      </c>
      <c r="E75" s="41">
        <v>800</v>
      </c>
      <c r="F75" s="42" t="str">
        <f t="shared" si="0"/>
        <v>-</v>
      </c>
    </row>
    <row r="76" spans="1:6" ht="12.75">
      <c r="A76" s="12" t="s">
        <v>72</v>
      </c>
      <c r="B76" s="40" t="s">
        <v>62</v>
      </c>
      <c r="C76" s="14" t="s">
        <v>158</v>
      </c>
      <c r="D76" s="15">
        <v>800</v>
      </c>
      <c r="E76" s="41">
        <v>800</v>
      </c>
      <c r="F76" s="42" t="str">
        <f t="shared" si="0"/>
        <v>-</v>
      </c>
    </row>
    <row r="77" spans="1:6" ht="33.75">
      <c r="A77" s="28" t="s">
        <v>159</v>
      </c>
      <c r="B77" s="29" t="s">
        <v>62</v>
      </c>
      <c r="C77" s="30" t="s">
        <v>160</v>
      </c>
      <c r="D77" s="31">
        <v>71400</v>
      </c>
      <c r="E77" s="32">
        <v>71400</v>
      </c>
      <c r="F77" s="33" t="str">
        <f t="shared" si="0"/>
        <v>-</v>
      </c>
    </row>
    <row r="78" spans="1:6" ht="12.75">
      <c r="A78" s="12" t="s">
        <v>110</v>
      </c>
      <c r="B78" s="40" t="s">
        <v>62</v>
      </c>
      <c r="C78" s="14" t="s">
        <v>161</v>
      </c>
      <c r="D78" s="15">
        <v>71400</v>
      </c>
      <c r="E78" s="41">
        <v>71400</v>
      </c>
      <c r="F78" s="42" t="str">
        <f t="shared" si="0"/>
        <v>-</v>
      </c>
    </row>
    <row r="79" spans="1:6" ht="12.75">
      <c r="A79" s="12" t="s">
        <v>55</v>
      </c>
      <c r="B79" s="40" t="s">
        <v>62</v>
      </c>
      <c r="C79" s="14" t="s">
        <v>162</v>
      </c>
      <c r="D79" s="15">
        <v>71400</v>
      </c>
      <c r="E79" s="41">
        <v>71400</v>
      </c>
      <c r="F79" s="42" t="str">
        <f aca="true" t="shared" si="1" ref="F79:F142">IF(OR(D79="-",E79=D79),"-",D79-IF(E79="-",0,E79))</f>
        <v>-</v>
      </c>
    </row>
    <row r="80" spans="1:6" ht="12.75">
      <c r="A80" s="12" t="s">
        <v>72</v>
      </c>
      <c r="B80" s="40" t="s">
        <v>62</v>
      </c>
      <c r="C80" s="14" t="s">
        <v>163</v>
      </c>
      <c r="D80" s="15">
        <v>71400</v>
      </c>
      <c r="E80" s="41">
        <v>71400</v>
      </c>
      <c r="F80" s="42" t="str">
        <f t="shared" si="1"/>
        <v>-</v>
      </c>
    </row>
    <row r="81" spans="1:6" ht="12.75">
      <c r="A81" s="28" t="s">
        <v>164</v>
      </c>
      <c r="B81" s="29" t="s">
        <v>62</v>
      </c>
      <c r="C81" s="30" t="s">
        <v>165</v>
      </c>
      <c r="D81" s="31">
        <v>1855749.2</v>
      </c>
      <c r="E81" s="32">
        <v>1855749.2</v>
      </c>
      <c r="F81" s="33" t="str">
        <f t="shared" si="1"/>
        <v>-</v>
      </c>
    </row>
    <row r="82" spans="1:6" ht="22.5">
      <c r="A82" s="12" t="s">
        <v>87</v>
      </c>
      <c r="B82" s="40" t="s">
        <v>62</v>
      </c>
      <c r="C82" s="14" t="s">
        <v>166</v>
      </c>
      <c r="D82" s="15">
        <v>1386849</v>
      </c>
      <c r="E82" s="41">
        <v>1386849</v>
      </c>
      <c r="F82" s="42" t="str">
        <f t="shared" si="1"/>
        <v>-</v>
      </c>
    </row>
    <row r="83" spans="1:6" ht="22.5">
      <c r="A83" s="12" t="s">
        <v>89</v>
      </c>
      <c r="B83" s="40" t="s">
        <v>62</v>
      </c>
      <c r="C83" s="14" t="s">
        <v>167</v>
      </c>
      <c r="D83" s="15">
        <v>1386849</v>
      </c>
      <c r="E83" s="41">
        <v>1386849</v>
      </c>
      <c r="F83" s="42" t="str">
        <f t="shared" si="1"/>
        <v>-</v>
      </c>
    </row>
    <row r="84" spans="1:6" ht="22.5">
      <c r="A84" s="12" t="s">
        <v>91</v>
      </c>
      <c r="B84" s="40" t="s">
        <v>62</v>
      </c>
      <c r="C84" s="14" t="s">
        <v>168</v>
      </c>
      <c r="D84" s="15">
        <v>1386849</v>
      </c>
      <c r="E84" s="41">
        <v>1386849</v>
      </c>
      <c r="F84" s="42" t="str">
        <f t="shared" si="1"/>
        <v>-</v>
      </c>
    </row>
    <row r="85" spans="1:6" ht="12.75">
      <c r="A85" s="12" t="s">
        <v>72</v>
      </c>
      <c r="B85" s="40" t="s">
        <v>62</v>
      </c>
      <c r="C85" s="14" t="s">
        <v>169</v>
      </c>
      <c r="D85" s="15">
        <v>1377176</v>
      </c>
      <c r="E85" s="41">
        <v>1377176</v>
      </c>
      <c r="F85" s="42" t="str">
        <f t="shared" si="1"/>
        <v>-</v>
      </c>
    </row>
    <row r="86" spans="1:6" ht="12.75">
      <c r="A86" s="12" t="s">
        <v>104</v>
      </c>
      <c r="B86" s="40" t="s">
        <v>62</v>
      </c>
      <c r="C86" s="14" t="s">
        <v>170</v>
      </c>
      <c r="D86" s="15">
        <v>9673</v>
      </c>
      <c r="E86" s="41">
        <v>9673</v>
      </c>
      <c r="F86" s="42" t="str">
        <f t="shared" si="1"/>
        <v>-</v>
      </c>
    </row>
    <row r="87" spans="1:6" ht="12.75">
      <c r="A87" s="12" t="s">
        <v>110</v>
      </c>
      <c r="B87" s="40" t="s">
        <v>62</v>
      </c>
      <c r="C87" s="14" t="s">
        <v>171</v>
      </c>
      <c r="D87" s="15">
        <v>439200</v>
      </c>
      <c r="E87" s="41">
        <v>439200</v>
      </c>
      <c r="F87" s="42" t="str">
        <f t="shared" si="1"/>
        <v>-</v>
      </c>
    </row>
    <row r="88" spans="1:6" ht="12.75">
      <c r="A88" s="12" t="s">
        <v>55</v>
      </c>
      <c r="B88" s="40" t="s">
        <v>62</v>
      </c>
      <c r="C88" s="14" t="s">
        <v>172</v>
      </c>
      <c r="D88" s="15">
        <v>439200</v>
      </c>
      <c r="E88" s="41">
        <v>439200</v>
      </c>
      <c r="F88" s="42" t="str">
        <f t="shared" si="1"/>
        <v>-</v>
      </c>
    </row>
    <row r="89" spans="1:6" ht="12.75">
      <c r="A89" s="12" t="s">
        <v>72</v>
      </c>
      <c r="B89" s="40" t="s">
        <v>62</v>
      </c>
      <c r="C89" s="14" t="s">
        <v>173</v>
      </c>
      <c r="D89" s="15">
        <v>439200</v>
      </c>
      <c r="E89" s="41">
        <v>439200</v>
      </c>
      <c r="F89" s="42" t="str">
        <f t="shared" si="1"/>
        <v>-</v>
      </c>
    </row>
    <row r="90" spans="1:6" ht="12.75">
      <c r="A90" s="12" t="s">
        <v>118</v>
      </c>
      <c r="B90" s="40" t="s">
        <v>62</v>
      </c>
      <c r="C90" s="14" t="s">
        <v>174</v>
      </c>
      <c r="D90" s="15">
        <v>29700.2</v>
      </c>
      <c r="E90" s="41">
        <v>29700.2</v>
      </c>
      <c r="F90" s="42" t="str">
        <f t="shared" si="1"/>
        <v>-</v>
      </c>
    </row>
    <row r="91" spans="1:6" ht="12.75">
      <c r="A91" s="12" t="s">
        <v>120</v>
      </c>
      <c r="B91" s="40" t="s">
        <v>62</v>
      </c>
      <c r="C91" s="14" t="s">
        <v>175</v>
      </c>
      <c r="D91" s="15">
        <v>29700.2</v>
      </c>
      <c r="E91" s="41">
        <v>29700.2</v>
      </c>
      <c r="F91" s="42" t="str">
        <f t="shared" si="1"/>
        <v>-</v>
      </c>
    </row>
    <row r="92" spans="1:6" ht="12.75">
      <c r="A92" s="12" t="s">
        <v>122</v>
      </c>
      <c r="B92" s="40" t="s">
        <v>62</v>
      </c>
      <c r="C92" s="14" t="s">
        <v>176</v>
      </c>
      <c r="D92" s="15">
        <v>20000</v>
      </c>
      <c r="E92" s="41">
        <v>20000</v>
      </c>
      <c r="F92" s="42" t="str">
        <f t="shared" si="1"/>
        <v>-</v>
      </c>
    </row>
    <row r="93" spans="1:6" ht="12.75">
      <c r="A93" s="12" t="s">
        <v>72</v>
      </c>
      <c r="B93" s="40" t="s">
        <v>62</v>
      </c>
      <c r="C93" s="14" t="s">
        <v>177</v>
      </c>
      <c r="D93" s="15">
        <v>20000</v>
      </c>
      <c r="E93" s="41">
        <v>20000</v>
      </c>
      <c r="F93" s="42" t="str">
        <f t="shared" si="1"/>
        <v>-</v>
      </c>
    </row>
    <row r="94" spans="1:6" ht="12.75">
      <c r="A94" s="12" t="s">
        <v>127</v>
      </c>
      <c r="B94" s="40" t="s">
        <v>62</v>
      </c>
      <c r="C94" s="14" t="s">
        <v>178</v>
      </c>
      <c r="D94" s="15">
        <v>9700.2</v>
      </c>
      <c r="E94" s="41">
        <v>9700.2</v>
      </c>
      <c r="F94" s="42" t="str">
        <f t="shared" si="1"/>
        <v>-</v>
      </c>
    </row>
    <row r="95" spans="1:6" ht="12.75">
      <c r="A95" s="12" t="s">
        <v>72</v>
      </c>
      <c r="B95" s="40" t="s">
        <v>62</v>
      </c>
      <c r="C95" s="14" t="s">
        <v>179</v>
      </c>
      <c r="D95" s="15">
        <v>9700.2</v>
      </c>
      <c r="E95" s="41">
        <v>9700.2</v>
      </c>
      <c r="F95" s="42" t="str">
        <f t="shared" si="1"/>
        <v>-</v>
      </c>
    </row>
    <row r="96" spans="1:6" ht="12.75">
      <c r="A96" s="28" t="s">
        <v>180</v>
      </c>
      <c r="B96" s="29" t="s">
        <v>62</v>
      </c>
      <c r="C96" s="30" t="s">
        <v>181</v>
      </c>
      <c r="D96" s="31" t="s">
        <v>28</v>
      </c>
      <c r="E96" s="32">
        <v>206300</v>
      </c>
      <c r="F96" s="33" t="str">
        <f t="shared" si="1"/>
        <v>-</v>
      </c>
    </row>
    <row r="97" spans="1:6" ht="56.25">
      <c r="A97" s="12" t="s">
        <v>66</v>
      </c>
      <c r="B97" s="40" t="s">
        <v>62</v>
      </c>
      <c r="C97" s="14" t="s">
        <v>182</v>
      </c>
      <c r="D97" s="15" t="s">
        <v>28</v>
      </c>
      <c r="E97" s="41">
        <v>206300</v>
      </c>
      <c r="F97" s="42" t="str">
        <f t="shared" si="1"/>
        <v>-</v>
      </c>
    </row>
    <row r="98" spans="1:6" ht="22.5">
      <c r="A98" s="12" t="s">
        <v>68</v>
      </c>
      <c r="B98" s="40" t="s">
        <v>62</v>
      </c>
      <c r="C98" s="14" t="s">
        <v>183</v>
      </c>
      <c r="D98" s="15" t="s">
        <v>28</v>
      </c>
      <c r="E98" s="41">
        <v>206300</v>
      </c>
      <c r="F98" s="42" t="str">
        <f t="shared" si="1"/>
        <v>-</v>
      </c>
    </row>
    <row r="99" spans="1:6" ht="33.75">
      <c r="A99" s="12" t="s">
        <v>70</v>
      </c>
      <c r="B99" s="40" t="s">
        <v>62</v>
      </c>
      <c r="C99" s="14" t="s">
        <v>184</v>
      </c>
      <c r="D99" s="15" t="s">
        <v>28</v>
      </c>
      <c r="E99" s="41">
        <v>206300</v>
      </c>
      <c r="F99" s="42" t="str">
        <f t="shared" si="1"/>
        <v>-</v>
      </c>
    </row>
    <row r="100" spans="1:6" ht="12.75">
      <c r="A100" s="12" t="s">
        <v>72</v>
      </c>
      <c r="B100" s="40" t="s">
        <v>62</v>
      </c>
      <c r="C100" s="14" t="s">
        <v>185</v>
      </c>
      <c r="D100" s="15" t="s">
        <v>28</v>
      </c>
      <c r="E100" s="41">
        <v>206300</v>
      </c>
      <c r="F100" s="42" t="str">
        <f t="shared" si="1"/>
        <v>-</v>
      </c>
    </row>
    <row r="101" spans="1:6" ht="12.75">
      <c r="A101" s="12" t="s">
        <v>74</v>
      </c>
      <c r="B101" s="40" t="s">
        <v>62</v>
      </c>
      <c r="C101" s="14" t="s">
        <v>186</v>
      </c>
      <c r="D101" s="15" t="s">
        <v>28</v>
      </c>
      <c r="E101" s="41">
        <v>206300</v>
      </c>
      <c r="F101" s="42" t="str">
        <f t="shared" si="1"/>
        <v>-</v>
      </c>
    </row>
    <row r="102" spans="1:6" ht="12.75">
      <c r="A102" s="12" t="s">
        <v>76</v>
      </c>
      <c r="B102" s="40" t="s">
        <v>62</v>
      </c>
      <c r="C102" s="14" t="s">
        <v>187</v>
      </c>
      <c r="D102" s="15" t="s">
        <v>28</v>
      </c>
      <c r="E102" s="41">
        <v>146146.48</v>
      </c>
      <c r="F102" s="42" t="str">
        <f t="shared" si="1"/>
        <v>-</v>
      </c>
    </row>
    <row r="103" spans="1:6" ht="12.75">
      <c r="A103" s="12" t="s">
        <v>78</v>
      </c>
      <c r="B103" s="40" t="s">
        <v>62</v>
      </c>
      <c r="C103" s="14" t="s">
        <v>188</v>
      </c>
      <c r="D103" s="15" t="s">
        <v>28</v>
      </c>
      <c r="E103" s="41">
        <v>60153.52</v>
      </c>
      <c r="F103" s="42" t="str">
        <f t="shared" si="1"/>
        <v>-</v>
      </c>
    </row>
    <row r="104" spans="1:6" ht="12.75">
      <c r="A104" s="28" t="s">
        <v>189</v>
      </c>
      <c r="B104" s="29" t="s">
        <v>62</v>
      </c>
      <c r="C104" s="30" t="s">
        <v>190</v>
      </c>
      <c r="D104" s="31" t="s">
        <v>28</v>
      </c>
      <c r="E104" s="32">
        <v>206300</v>
      </c>
      <c r="F104" s="33" t="str">
        <f t="shared" si="1"/>
        <v>-</v>
      </c>
    </row>
    <row r="105" spans="1:6" ht="56.25">
      <c r="A105" s="12" t="s">
        <v>66</v>
      </c>
      <c r="B105" s="40" t="s">
        <v>62</v>
      </c>
      <c r="C105" s="14" t="s">
        <v>191</v>
      </c>
      <c r="D105" s="15" t="s">
        <v>28</v>
      </c>
      <c r="E105" s="41">
        <v>206300</v>
      </c>
      <c r="F105" s="42" t="str">
        <f t="shared" si="1"/>
        <v>-</v>
      </c>
    </row>
    <row r="106" spans="1:6" ht="22.5">
      <c r="A106" s="12" t="s">
        <v>68</v>
      </c>
      <c r="B106" s="40" t="s">
        <v>62</v>
      </c>
      <c r="C106" s="14" t="s">
        <v>192</v>
      </c>
      <c r="D106" s="15" t="s">
        <v>28</v>
      </c>
      <c r="E106" s="41">
        <v>206300</v>
      </c>
      <c r="F106" s="42" t="str">
        <f t="shared" si="1"/>
        <v>-</v>
      </c>
    </row>
    <row r="107" spans="1:6" ht="33.75">
      <c r="A107" s="12" t="s">
        <v>70</v>
      </c>
      <c r="B107" s="40" t="s">
        <v>62</v>
      </c>
      <c r="C107" s="14" t="s">
        <v>193</v>
      </c>
      <c r="D107" s="15" t="s">
        <v>28</v>
      </c>
      <c r="E107" s="41">
        <v>206300</v>
      </c>
      <c r="F107" s="42" t="str">
        <f t="shared" si="1"/>
        <v>-</v>
      </c>
    </row>
    <row r="108" spans="1:6" ht="12.75">
      <c r="A108" s="12" t="s">
        <v>72</v>
      </c>
      <c r="B108" s="40" t="s">
        <v>62</v>
      </c>
      <c r="C108" s="14" t="s">
        <v>194</v>
      </c>
      <c r="D108" s="15" t="s">
        <v>28</v>
      </c>
      <c r="E108" s="41">
        <v>206300</v>
      </c>
      <c r="F108" s="42" t="str">
        <f t="shared" si="1"/>
        <v>-</v>
      </c>
    </row>
    <row r="109" spans="1:6" ht="22.5">
      <c r="A109" s="28" t="s">
        <v>195</v>
      </c>
      <c r="B109" s="29" t="s">
        <v>62</v>
      </c>
      <c r="C109" s="30" t="s">
        <v>196</v>
      </c>
      <c r="D109" s="31">
        <v>315238.21</v>
      </c>
      <c r="E109" s="32">
        <v>315238.21</v>
      </c>
      <c r="F109" s="33" t="str">
        <f t="shared" si="1"/>
        <v>-</v>
      </c>
    </row>
    <row r="110" spans="1:6" ht="22.5">
      <c r="A110" s="12" t="s">
        <v>87</v>
      </c>
      <c r="B110" s="40" t="s">
        <v>62</v>
      </c>
      <c r="C110" s="14" t="s">
        <v>197</v>
      </c>
      <c r="D110" s="15">
        <v>315238.21</v>
      </c>
      <c r="E110" s="41">
        <v>315238.21</v>
      </c>
      <c r="F110" s="42" t="str">
        <f t="shared" si="1"/>
        <v>-</v>
      </c>
    </row>
    <row r="111" spans="1:6" ht="22.5">
      <c r="A111" s="12" t="s">
        <v>89</v>
      </c>
      <c r="B111" s="40" t="s">
        <v>62</v>
      </c>
      <c r="C111" s="14" t="s">
        <v>198</v>
      </c>
      <c r="D111" s="15">
        <v>315238.21</v>
      </c>
      <c r="E111" s="41">
        <v>315238.21</v>
      </c>
      <c r="F111" s="42" t="str">
        <f t="shared" si="1"/>
        <v>-</v>
      </c>
    </row>
    <row r="112" spans="1:6" ht="22.5">
      <c r="A112" s="12" t="s">
        <v>91</v>
      </c>
      <c r="B112" s="40" t="s">
        <v>62</v>
      </c>
      <c r="C112" s="14" t="s">
        <v>199</v>
      </c>
      <c r="D112" s="15">
        <v>315238.21</v>
      </c>
      <c r="E112" s="41">
        <v>315238.21</v>
      </c>
      <c r="F112" s="42" t="str">
        <f t="shared" si="1"/>
        <v>-</v>
      </c>
    </row>
    <row r="113" spans="1:6" ht="12.75">
      <c r="A113" s="12" t="s">
        <v>72</v>
      </c>
      <c r="B113" s="40" t="s">
        <v>62</v>
      </c>
      <c r="C113" s="14" t="s">
        <v>200</v>
      </c>
      <c r="D113" s="15">
        <v>82539.48</v>
      </c>
      <c r="E113" s="41">
        <v>82539.48</v>
      </c>
      <c r="F113" s="42" t="str">
        <f t="shared" si="1"/>
        <v>-</v>
      </c>
    </row>
    <row r="114" spans="1:6" ht="12.75">
      <c r="A114" s="12" t="s">
        <v>94</v>
      </c>
      <c r="B114" s="40" t="s">
        <v>62</v>
      </c>
      <c r="C114" s="14" t="s">
        <v>201</v>
      </c>
      <c r="D114" s="15">
        <v>82539.48</v>
      </c>
      <c r="E114" s="41">
        <v>82539.48</v>
      </c>
      <c r="F114" s="42" t="str">
        <f t="shared" si="1"/>
        <v>-</v>
      </c>
    </row>
    <row r="115" spans="1:6" ht="12.75">
      <c r="A115" s="12" t="s">
        <v>100</v>
      </c>
      <c r="B115" s="40" t="s">
        <v>62</v>
      </c>
      <c r="C115" s="14" t="s">
        <v>202</v>
      </c>
      <c r="D115" s="15">
        <v>45999.48</v>
      </c>
      <c r="E115" s="41">
        <v>45999.48</v>
      </c>
      <c r="F115" s="42" t="str">
        <f t="shared" si="1"/>
        <v>-</v>
      </c>
    </row>
    <row r="116" spans="1:6" ht="12.75">
      <c r="A116" s="12" t="s">
        <v>102</v>
      </c>
      <c r="B116" s="40" t="s">
        <v>62</v>
      </c>
      <c r="C116" s="14" t="s">
        <v>203</v>
      </c>
      <c r="D116" s="15">
        <v>36540</v>
      </c>
      <c r="E116" s="41">
        <v>36540</v>
      </c>
      <c r="F116" s="42" t="str">
        <f t="shared" si="1"/>
        <v>-</v>
      </c>
    </row>
    <row r="117" spans="1:6" ht="12.75">
      <c r="A117" s="12" t="s">
        <v>104</v>
      </c>
      <c r="B117" s="40" t="s">
        <v>62</v>
      </c>
      <c r="C117" s="14" t="s">
        <v>204</v>
      </c>
      <c r="D117" s="15">
        <v>232698.73</v>
      </c>
      <c r="E117" s="41">
        <v>232698.73</v>
      </c>
      <c r="F117" s="42" t="str">
        <f t="shared" si="1"/>
        <v>-</v>
      </c>
    </row>
    <row r="118" spans="1:6" ht="12.75">
      <c r="A118" s="12" t="s">
        <v>106</v>
      </c>
      <c r="B118" s="40" t="s">
        <v>62</v>
      </c>
      <c r="C118" s="14" t="s">
        <v>205</v>
      </c>
      <c r="D118" s="15">
        <v>229249.43</v>
      </c>
      <c r="E118" s="41">
        <v>229249.43</v>
      </c>
      <c r="F118" s="42" t="str">
        <f t="shared" si="1"/>
        <v>-</v>
      </c>
    </row>
    <row r="119" spans="1:6" ht="12.75">
      <c r="A119" s="12" t="s">
        <v>108</v>
      </c>
      <c r="B119" s="40" t="s">
        <v>62</v>
      </c>
      <c r="C119" s="14" t="s">
        <v>206</v>
      </c>
      <c r="D119" s="15">
        <v>3449.3</v>
      </c>
      <c r="E119" s="41">
        <v>3449.3</v>
      </c>
      <c r="F119" s="42" t="str">
        <f t="shared" si="1"/>
        <v>-</v>
      </c>
    </row>
    <row r="120" spans="1:6" ht="33.75">
      <c r="A120" s="28" t="s">
        <v>207</v>
      </c>
      <c r="B120" s="29" t="s">
        <v>62</v>
      </c>
      <c r="C120" s="30" t="s">
        <v>208</v>
      </c>
      <c r="D120" s="31">
        <v>145988.78</v>
      </c>
      <c r="E120" s="32">
        <v>145988.78</v>
      </c>
      <c r="F120" s="33" t="str">
        <f t="shared" si="1"/>
        <v>-</v>
      </c>
    </row>
    <row r="121" spans="1:6" ht="22.5">
      <c r="A121" s="12" t="s">
        <v>87</v>
      </c>
      <c r="B121" s="40" t="s">
        <v>62</v>
      </c>
      <c r="C121" s="14" t="s">
        <v>209</v>
      </c>
      <c r="D121" s="15">
        <v>145988.78</v>
      </c>
      <c r="E121" s="41">
        <v>145988.78</v>
      </c>
      <c r="F121" s="42" t="str">
        <f t="shared" si="1"/>
        <v>-</v>
      </c>
    </row>
    <row r="122" spans="1:6" ht="22.5">
      <c r="A122" s="12" t="s">
        <v>89</v>
      </c>
      <c r="B122" s="40" t="s">
        <v>62</v>
      </c>
      <c r="C122" s="14" t="s">
        <v>210</v>
      </c>
      <c r="D122" s="15">
        <v>145988.78</v>
      </c>
      <c r="E122" s="41">
        <v>145988.78</v>
      </c>
      <c r="F122" s="42" t="str">
        <f t="shared" si="1"/>
        <v>-</v>
      </c>
    </row>
    <row r="123" spans="1:6" ht="22.5">
      <c r="A123" s="12" t="s">
        <v>91</v>
      </c>
      <c r="B123" s="40" t="s">
        <v>62</v>
      </c>
      <c r="C123" s="14" t="s">
        <v>211</v>
      </c>
      <c r="D123" s="15">
        <v>145988.78</v>
      </c>
      <c r="E123" s="41">
        <v>145988.78</v>
      </c>
      <c r="F123" s="42" t="str">
        <f t="shared" si="1"/>
        <v>-</v>
      </c>
    </row>
    <row r="124" spans="1:6" ht="12.75">
      <c r="A124" s="12" t="s">
        <v>72</v>
      </c>
      <c r="B124" s="40" t="s">
        <v>62</v>
      </c>
      <c r="C124" s="14" t="s">
        <v>212</v>
      </c>
      <c r="D124" s="15">
        <v>82539.48</v>
      </c>
      <c r="E124" s="41">
        <v>82539.48</v>
      </c>
      <c r="F124" s="42" t="str">
        <f t="shared" si="1"/>
        <v>-</v>
      </c>
    </row>
    <row r="125" spans="1:6" ht="12.75">
      <c r="A125" s="12" t="s">
        <v>104</v>
      </c>
      <c r="B125" s="40" t="s">
        <v>62</v>
      </c>
      <c r="C125" s="14" t="s">
        <v>213</v>
      </c>
      <c r="D125" s="15">
        <v>63449.3</v>
      </c>
      <c r="E125" s="41">
        <v>63449.3</v>
      </c>
      <c r="F125" s="42" t="str">
        <f t="shared" si="1"/>
        <v>-</v>
      </c>
    </row>
    <row r="126" spans="1:6" ht="12.75">
      <c r="A126" s="28" t="s">
        <v>214</v>
      </c>
      <c r="B126" s="29" t="s">
        <v>62</v>
      </c>
      <c r="C126" s="30" t="s">
        <v>215</v>
      </c>
      <c r="D126" s="31">
        <v>169249.43</v>
      </c>
      <c r="E126" s="32">
        <v>169249.43</v>
      </c>
      <c r="F126" s="33" t="str">
        <f t="shared" si="1"/>
        <v>-</v>
      </c>
    </row>
    <row r="127" spans="1:6" ht="22.5">
      <c r="A127" s="12" t="s">
        <v>87</v>
      </c>
      <c r="B127" s="40" t="s">
        <v>62</v>
      </c>
      <c r="C127" s="14" t="s">
        <v>216</v>
      </c>
      <c r="D127" s="15">
        <v>169249.43</v>
      </c>
      <c r="E127" s="41">
        <v>169249.43</v>
      </c>
      <c r="F127" s="42" t="str">
        <f t="shared" si="1"/>
        <v>-</v>
      </c>
    </row>
    <row r="128" spans="1:6" ht="22.5">
      <c r="A128" s="12" t="s">
        <v>89</v>
      </c>
      <c r="B128" s="40" t="s">
        <v>62</v>
      </c>
      <c r="C128" s="14" t="s">
        <v>217</v>
      </c>
      <c r="D128" s="15">
        <v>169249.43</v>
      </c>
      <c r="E128" s="41">
        <v>169249.43</v>
      </c>
      <c r="F128" s="42" t="str">
        <f t="shared" si="1"/>
        <v>-</v>
      </c>
    </row>
    <row r="129" spans="1:6" ht="22.5">
      <c r="A129" s="12" t="s">
        <v>91</v>
      </c>
      <c r="B129" s="40" t="s">
        <v>62</v>
      </c>
      <c r="C129" s="14" t="s">
        <v>218</v>
      </c>
      <c r="D129" s="15">
        <v>169249.43</v>
      </c>
      <c r="E129" s="41">
        <v>169249.43</v>
      </c>
      <c r="F129" s="42" t="str">
        <f t="shared" si="1"/>
        <v>-</v>
      </c>
    </row>
    <row r="130" spans="1:6" ht="12.75">
      <c r="A130" s="12" t="s">
        <v>104</v>
      </c>
      <c r="B130" s="40" t="s">
        <v>62</v>
      </c>
      <c r="C130" s="14" t="s">
        <v>219</v>
      </c>
      <c r="D130" s="15">
        <v>169249.43</v>
      </c>
      <c r="E130" s="41">
        <v>169249.43</v>
      </c>
      <c r="F130" s="42" t="str">
        <f t="shared" si="1"/>
        <v>-</v>
      </c>
    </row>
    <row r="131" spans="1:6" ht="12.75">
      <c r="A131" s="28" t="s">
        <v>220</v>
      </c>
      <c r="B131" s="29" t="s">
        <v>62</v>
      </c>
      <c r="C131" s="30" t="s">
        <v>221</v>
      </c>
      <c r="D131" s="31">
        <v>3203015.68</v>
      </c>
      <c r="E131" s="32">
        <v>3203015.68</v>
      </c>
      <c r="F131" s="33" t="str">
        <f t="shared" si="1"/>
        <v>-</v>
      </c>
    </row>
    <row r="132" spans="1:6" ht="22.5">
      <c r="A132" s="12" t="s">
        <v>87</v>
      </c>
      <c r="B132" s="40" t="s">
        <v>62</v>
      </c>
      <c r="C132" s="14" t="s">
        <v>222</v>
      </c>
      <c r="D132" s="15">
        <v>3203015.68</v>
      </c>
      <c r="E132" s="41">
        <v>3203015.68</v>
      </c>
      <c r="F132" s="42" t="str">
        <f t="shared" si="1"/>
        <v>-</v>
      </c>
    </row>
    <row r="133" spans="1:6" ht="22.5">
      <c r="A133" s="12" t="s">
        <v>89</v>
      </c>
      <c r="B133" s="40" t="s">
        <v>62</v>
      </c>
      <c r="C133" s="14" t="s">
        <v>223</v>
      </c>
      <c r="D133" s="15">
        <v>3203015.68</v>
      </c>
      <c r="E133" s="41">
        <v>3203015.68</v>
      </c>
      <c r="F133" s="42" t="str">
        <f t="shared" si="1"/>
        <v>-</v>
      </c>
    </row>
    <row r="134" spans="1:6" ht="22.5">
      <c r="A134" s="12" t="s">
        <v>91</v>
      </c>
      <c r="B134" s="40" t="s">
        <v>62</v>
      </c>
      <c r="C134" s="14" t="s">
        <v>224</v>
      </c>
      <c r="D134" s="15">
        <v>3203015.68</v>
      </c>
      <c r="E134" s="41">
        <v>3203015.68</v>
      </c>
      <c r="F134" s="42" t="str">
        <f t="shared" si="1"/>
        <v>-</v>
      </c>
    </row>
    <row r="135" spans="1:6" ht="12.75">
      <c r="A135" s="12" t="s">
        <v>72</v>
      </c>
      <c r="B135" s="40" t="s">
        <v>62</v>
      </c>
      <c r="C135" s="14" t="s">
        <v>225</v>
      </c>
      <c r="D135" s="15">
        <v>3094015.69</v>
      </c>
      <c r="E135" s="41">
        <v>3094015.69</v>
      </c>
      <c r="F135" s="42" t="str">
        <f t="shared" si="1"/>
        <v>-</v>
      </c>
    </row>
    <row r="136" spans="1:6" ht="12.75">
      <c r="A136" s="12" t="s">
        <v>94</v>
      </c>
      <c r="B136" s="40" t="s">
        <v>62</v>
      </c>
      <c r="C136" s="14" t="s">
        <v>226</v>
      </c>
      <c r="D136" s="15">
        <v>3094015.69</v>
      </c>
      <c r="E136" s="41">
        <v>3094015.69</v>
      </c>
      <c r="F136" s="42" t="str">
        <f t="shared" si="1"/>
        <v>-</v>
      </c>
    </row>
    <row r="137" spans="1:6" ht="12.75">
      <c r="A137" s="12" t="s">
        <v>100</v>
      </c>
      <c r="B137" s="40" t="s">
        <v>62</v>
      </c>
      <c r="C137" s="14" t="s">
        <v>227</v>
      </c>
      <c r="D137" s="15">
        <v>2881383.96</v>
      </c>
      <c r="E137" s="41">
        <v>2881383.96</v>
      </c>
      <c r="F137" s="42" t="str">
        <f t="shared" si="1"/>
        <v>-</v>
      </c>
    </row>
    <row r="138" spans="1:6" ht="12.75">
      <c r="A138" s="12" t="s">
        <v>102</v>
      </c>
      <c r="B138" s="40" t="s">
        <v>62</v>
      </c>
      <c r="C138" s="14" t="s">
        <v>228</v>
      </c>
      <c r="D138" s="15">
        <v>212631.73</v>
      </c>
      <c r="E138" s="41">
        <v>212631.73</v>
      </c>
      <c r="F138" s="42" t="str">
        <f t="shared" si="1"/>
        <v>-</v>
      </c>
    </row>
    <row r="139" spans="1:6" ht="12.75">
      <c r="A139" s="12" t="s">
        <v>104</v>
      </c>
      <c r="B139" s="40" t="s">
        <v>62</v>
      </c>
      <c r="C139" s="14" t="s">
        <v>229</v>
      </c>
      <c r="D139" s="15">
        <v>108999.99</v>
      </c>
      <c r="E139" s="41">
        <v>108999.99</v>
      </c>
      <c r="F139" s="42" t="str">
        <f t="shared" si="1"/>
        <v>-</v>
      </c>
    </row>
    <row r="140" spans="1:6" ht="12.75">
      <c r="A140" s="12" t="s">
        <v>106</v>
      </c>
      <c r="B140" s="40" t="s">
        <v>62</v>
      </c>
      <c r="C140" s="14" t="s">
        <v>230</v>
      </c>
      <c r="D140" s="15">
        <v>9999.99</v>
      </c>
      <c r="E140" s="41">
        <v>9999.99</v>
      </c>
      <c r="F140" s="42" t="str">
        <f t="shared" si="1"/>
        <v>-</v>
      </c>
    </row>
    <row r="141" spans="1:6" ht="12.75">
      <c r="A141" s="12" t="s">
        <v>108</v>
      </c>
      <c r="B141" s="40" t="s">
        <v>62</v>
      </c>
      <c r="C141" s="14" t="s">
        <v>231</v>
      </c>
      <c r="D141" s="15">
        <v>99000</v>
      </c>
      <c r="E141" s="41">
        <v>99000</v>
      </c>
      <c r="F141" s="42" t="str">
        <f t="shared" si="1"/>
        <v>-</v>
      </c>
    </row>
    <row r="142" spans="1:6" ht="12.75">
      <c r="A142" s="28" t="s">
        <v>232</v>
      </c>
      <c r="B142" s="29" t="s">
        <v>62</v>
      </c>
      <c r="C142" s="30" t="s">
        <v>233</v>
      </c>
      <c r="D142" s="31">
        <v>3193015.69</v>
      </c>
      <c r="E142" s="32">
        <v>3193015.69</v>
      </c>
      <c r="F142" s="33" t="str">
        <f t="shared" si="1"/>
        <v>-</v>
      </c>
    </row>
    <row r="143" spans="1:6" ht="22.5">
      <c r="A143" s="12" t="s">
        <v>87</v>
      </c>
      <c r="B143" s="40" t="s">
        <v>62</v>
      </c>
      <c r="C143" s="14" t="s">
        <v>234</v>
      </c>
      <c r="D143" s="15">
        <v>3193015.69</v>
      </c>
      <c r="E143" s="41">
        <v>3193015.69</v>
      </c>
      <c r="F143" s="42" t="str">
        <f aca="true" t="shared" si="2" ref="F143:F206">IF(OR(D143="-",E143=D143),"-",D143-IF(E143="-",0,E143))</f>
        <v>-</v>
      </c>
    </row>
    <row r="144" spans="1:6" ht="22.5">
      <c r="A144" s="12" t="s">
        <v>89</v>
      </c>
      <c r="B144" s="40" t="s">
        <v>62</v>
      </c>
      <c r="C144" s="14" t="s">
        <v>235</v>
      </c>
      <c r="D144" s="15">
        <v>3193015.69</v>
      </c>
      <c r="E144" s="41">
        <v>3193015.69</v>
      </c>
      <c r="F144" s="42" t="str">
        <f t="shared" si="2"/>
        <v>-</v>
      </c>
    </row>
    <row r="145" spans="1:6" ht="22.5">
      <c r="A145" s="12" t="s">
        <v>91</v>
      </c>
      <c r="B145" s="40" t="s">
        <v>62</v>
      </c>
      <c r="C145" s="14" t="s">
        <v>236</v>
      </c>
      <c r="D145" s="15">
        <v>3193015.69</v>
      </c>
      <c r="E145" s="41">
        <v>3193015.69</v>
      </c>
      <c r="F145" s="42" t="str">
        <f t="shared" si="2"/>
        <v>-</v>
      </c>
    </row>
    <row r="146" spans="1:6" ht="12.75">
      <c r="A146" s="12" t="s">
        <v>72</v>
      </c>
      <c r="B146" s="40" t="s">
        <v>62</v>
      </c>
      <c r="C146" s="14" t="s">
        <v>237</v>
      </c>
      <c r="D146" s="15">
        <v>3094015.69</v>
      </c>
      <c r="E146" s="41">
        <v>3094015.69</v>
      </c>
      <c r="F146" s="42" t="str">
        <f t="shared" si="2"/>
        <v>-</v>
      </c>
    </row>
    <row r="147" spans="1:6" ht="12.75">
      <c r="A147" s="12" t="s">
        <v>104</v>
      </c>
      <c r="B147" s="40" t="s">
        <v>62</v>
      </c>
      <c r="C147" s="14" t="s">
        <v>238</v>
      </c>
      <c r="D147" s="15">
        <v>99000</v>
      </c>
      <c r="E147" s="41">
        <v>99000</v>
      </c>
      <c r="F147" s="42" t="str">
        <f t="shared" si="2"/>
        <v>-</v>
      </c>
    </row>
    <row r="148" spans="1:6" ht="12.75">
      <c r="A148" s="28" t="s">
        <v>239</v>
      </c>
      <c r="B148" s="29" t="s">
        <v>62</v>
      </c>
      <c r="C148" s="30" t="s">
        <v>240</v>
      </c>
      <c r="D148" s="31">
        <v>9999.99</v>
      </c>
      <c r="E148" s="32">
        <v>9999.99</v>
      </c>
      <c r="F148" s="33" t="str">
        <f t="shared" si="2"/>
        <v>-</v>
      </c>
    </row>
    <row r="149" spans="1:6" ht="22.5">
      <c r="A149" s="12" t="s">
        <v>87</v>
      </c>
      <c r="B149" s="40" t="s">
        <v>62</v>
      </c>
      <c r="C149" s="14" t="s">
        <v>241</v>
      </c>
      <c r="D149" s="15">
        <v>9999.99</v>
      </c>
      <c r="E149" s="41">
        <v>9999.99</v>
      </c>
      <c r="F149" s="42" t="str">
        <f t="shared" si="2"/>
        <v>-</v>
      </c>
    </row>
    <row r="150" spans="1:6" ht="22.5">
      <c r="A150" s="12" t="s">
        <v>89</v>
      </c>
      <c r="B150" s="40" t="s">
        <v>62</v>
      </c>
      <c r="C150" s="14" t="s">
        <v>242</v>
      </c>
      <c r="D150" s="15">
        <v>9999.99</v>
      </c>
      <c r="E150" s="41">
        <v>9999.99</v>
      </c>
      <c r="F150" s="42" t="str">
        <f t="shared" si="2"/>
        <v>-</v>
      </c>
    </row>
    <row r="151" spans="1:6" ht="22.5">
      <c r="A151" s="12" t="s">
        <v>91</v>
      </c>
      <c r="B151" s="40" t="s">
        <v>62</v>
      </c>
      <c r="C151" s="14" t="s">
        <v>243</v>
      </c>
      <c r="D151" s="15">
        <v>9999.99</v>
      </c>
      <c r="E151" s="41">
        <v>9999.99</v>
      </c>
      <c r="F151" s="42" t="str">
        <f t="shared" si="2"/>
        <v>-</v>
      </c>
    </row>
    <row r="152" spans="1:6" ht="12.75">
      <c r="A152" s="12" t="s">
        <v>104</v>
      </c>
      <c r="B152" s="40" t="s">
        <v>62</v>
      </c>
      <c r="C152" s="14" t="s">
        <v>244</v>
      </c>
      <c r="D152" s="15">
        <v>9999.99</v>
      </c>
      <c r="E152" s="41">
        <v>9999.99</v>
      </c>
      <c r="F152" s="42" t="str">
        <f t="shared" si="2"/>
        <v>-</v>
      </c>
    </row>
    <row r="153" spans="1:6" ht="12.75">
      <c r="A153" s="28" t="s">
        <v>245</v>
      </c>
      <c r="B153" s="29" t="s">
        <v>62</v>
      </c>
      <c r="C153" s="30" t="s">
        <v>246</v>
      </c>
      <c r="D153" s="31">
        <v>29538402.04</v>
      </c>
      <c r="E153" s="32">
        <v>29538402.04</v>
      </c>
      <c r="F153" s="33" t="str">
        <f t="shared" si="2"/>
        <v>-</v>
      </c>
    </row>
    <row r="154" spans="1:6" ht="22.5">
      <c r="A154" s="12" t="s">
        <v>87</v>
      </c>
      <c r="B154" s="40" t="s">
        <v>62</v>
      </c>
      <c r="C154" s="14" t="s">
        <v>247</v>
      </c>
      <c r="D154" s="15">
        <v>25655783.06</v>
      </c>
      <c r="E154" s="41">
        <v>25655783.06</v>
      </c>
      <c r="F154" s="42" t="str">
        <f t="shared" si="2"/>
        <v>-</v>
      </c>
    </row>
    <row r="155" spans="1:6" ht="22.5">
      <c r="A155" s="12" t="s">
        <v>89</v>
      </c>
      <c r="B155" s="40" t="s">
        <v>62</v>
      </c>
      <c r="C155" s="14" t="s">
        <v>248</v>
      </c>
      <c r="D155" s="15">
        <v>25655783.06</v>
      </c>
      <c r="E155" s="41">
        <v>25655783.06</v>
      </c>
      <c r="F155" s="42" t="str">
        <f t="shared" si="2"/>
        <v>-</v>
      </c>
    </row>
    <row r="156" spans="1:6" ht="22.5">
      <c r="A156" s="12" t="s">
        <v>249</v>
      </c>
      <c r="B156" s="40" t="s">
        <v>62</v>
      </c>
      <c r="C156" s="14" t="s">
        <v>250</v>
      </c>
      <c r="D156" s="15">
        <v>16972066.19</v>
      </c>
      <c r="E156" s="41">
        <v>16972066.19</v>
      </c>
      <c r="F156" s="42" t="str">
        <f t="shared" si="2"/>
        <v>-</v>
      </c>
    </row>
    <row r="157" spans="1:6" ht="12.75">
      <c r="A157" s="12" t="s">
        <v>72</v>
      </c>
      <c r="B157" s="40" t="s">
        <v>62</v>
      </c>
      <c r="C157" s="14" t="s">
        <v>251</v>
      </c>
      <c r="D157" s="15">
        <v>16972066.19</v>
      </c>
      <c r="E157" s="41">
        <v>16972066.19</v>
      </c>
      <c r="F157" s="42" t="str">
        <f t="shared" si="2"/>
        <v>-</v>
      </c>
    </row>
    <row r="158" spans="1:6" ht="12.75">
      <c r="A158" s="12" t="s">
        <v>94</v>
      </c>
      <c r="B158" s="40" t="s">
        <v>62</v>
      </c>
      <c r="C158" s="14" t="s">
        <v>252</v>
      </c>
      <c r="D158" s="15">
        <v>16972066.19</v>
      </c>
      <c r="E158" s="41">
        <v>16972066.19</v>
      </c>
      <c r="F158" s="42" t="str">
        <f t="shared" si="2"/>
        <v>-</v>
      </c>
    </row>
    <row r="159" spans="1:6" ht="12.75">
      <c r="A159" s="12" t="s">
        <v>100</v>
      </c>
      <c r="B159" s="40" t="s">
        <v>62</v>
      </c>
      <c r="C159" s="14" t="s">
        <v>253</v>
      </c>
      <c r="D159" s="15">
        <v>16972066.19</v>
      </c>
      <c r="E159" s="41">
        <v>16972066.19</v>
      </c>
      <c r="F159" s="42" t="str">
        <f t="shared" si="2"/>
        <v>-</v>
      </c>
    </row>
    <row r="160" spans="1:6" ht="22.5">
      <c r="A160" s="12" t="s">
        <v>91</v>
      </c>
      <c r="B160" s="40" t="s">
        <v>62</v>
      </c>
      <c r="C160" s="14" t="s">
        <v>254</v>
      </c>
      <c r="D160" s="15">
        <v>8683716.87</v>
      </c>
      <c r="E160" s="41">
        <v>8683716.87</v>
      </c>
      <c r="F160" s="42" t="str">
        <f t="shared" si="2"/>
        <v>-</v>
      </c>
    </row>
    <row r="161" spans="1:6" ht="12.75">
      <c r="A161" s="12" t="s">
        <v>72</v>
      </c>
      <c r="B161" s="40" t="s">
        <v>62</v>
      </c>
      <c r="C161" s="14" t="s">
        <v>255</v>
      </c>
      <c r="D161" s="15">
        <v>7314515.47</v>
      </c>
      <c r="E161" s="41">
        <v>7314515.47</v>
      </c>
      <c r="F161" s="42" t="str">
        <f t="shared" si="2"/>
        <v>-</v>
      </c>
    </row>
    <row r="162" spans="1:6" ht="12.75">
      <c r="A162" s="12" t="s">
        <v>94</v>
      </c>
      <c r="B162" s="40" t="s">
        <v>62</v>
      </c>
      <c r="C162" s="14" t="s">
        <v>256</v>
      </c>
      <c r="D162" s="15">
        <v>7314515.47</v>
      </c>
      <c r="E162" s="41">
        <v>7314515.47</v>
      </c>
      <c r="F162" s="42" t="str">
        <f t="shared" si="2"/>
        <v>-</v>
      </c>
    </row>
    <row r="163" spans="1:6" ht="12.75">
      <c r="A163" s="12" t="s">
        <v>98</v>
      </c>
      <c r="B163" s="40" t="s">
        <v>62</v>
      </c>
      <c r="C163" s="14" t="s">
        <v>257</v>
      </c>
      <c r="D163" s="15">
        <v>431491.2</v>
      </c>
      <c r="E163" s="41">
        <v>431491.2</v>
      </c>
      <c r="F163" s="42" t="str">
        <f t="shared" si="2"/>
        <v>-</v>
      </c>
    </row>
    <row r="164" spans="1:6" ht="12.75">
      <c r="A164" s="12" t="s">
        <v>100</v>
      </c>
      <c r="B164" s="40" t="s">
        <v>62</v>
      </c>
      <c r="C164" s="14" t="s">
        <v>258</v>
      </c>
      <c r="D164" s="15">
        <v>6097346.85</v>
      </c>
      <c r="E164" s="41">
        <v>6097346.85</v>
      </c>
      <c r="F164" s="42" t="str">
        <f t="shared" si="2"/>
        <v>-</v>
      </c>
    </row>
    <row r="165" spans="1:6" ht="12.75">
      <c r="A165" s="12" t="s">
        <v>102</v>
      </c>
      <c r="B165" s="40" t="s">
        <v>62</v>
      </c>
      <c r="C165" s="14" t="s">
        <v>259</v>
      </c>
      <c r="D165" s="15">
        <v>785677.42</v>
      </c>
      <c r="E165" s="41">
        <v>785677.42</v>
      </c>
      <c r="F165" s="42" t="str">
        <f t="shared" si="2"/>
        <v>-</v>
      </c>
    </row>
    <row r="166" spans="1:6" ht="12.75">
      <c r="A166" s="12" t="s">
        <v>104</v>
      </c>
      <c r="B166" s="40" t="s">
        <v>62</v>
      </c>
      <c r="C166" s="14" t="s">
        <v>260</v>
      </c>
      <c r="D166" s="15">
        <v>1369201.4</v>
      </c>
      <c r="E166" s="41">
        <v>1369201.4</v>
      </c>
      <c r="F166" s="42" t="str">
        <f t="shared" si="2"/>
        <v>-</v>
      </c>
    </row>
    <row r="167" spans="1:6" ht="12.75">
      <c r="A167" s="12" t="s">
        <v>106</v>
      </c>
      <c r="B167" s="40" t="s">
        <v>62</v>
      </c>
      <c r="C167" s="14" t="s">
        <v>261</v>
      </c>
      <c r="D167" s="15">
        <v>610455.3</v>
      </c>
      <c r="E167" s="41">
        <v>610455.3</v>
      </c>
      <c r="F167" s="42" t="str">
        <f t="shared" si="2"/>
        <v>-</v>
      </c>
    </row>
    <row r="168" spans="1:6" ht="12.75">
      <c r="A168" s="12" t="s">
        <v>108</v>
      </c>
      <c r="B168" s="40" t="s">
        <v>62</v>
      </c>
      <c r="C168" s="14" t="s">
        <v>262</v>
      </c>
      <c r="D168" s="15">
        <v>758746.1</v>
      </c>
      <c r="E168" s="41">
        <v>758746.1</v>
      </c>
      <c r="F168" s="42" t="str">
        <f t="shared" si="2"/>
        <v>-</v>
      </c>
    </row>
    <row r="169" spans="1:6" ht="33.75">
      <c r="A169" s="12" t="s">
        <v>263</v>
      </c>
      <c r="B169" s="40" t="s">
        <v>62</v>
      </c>
      <c r="C169" s="14" t="s">
        <v>264</v>
      </c>
      <c r="D169" s="15">
        <v>3600813.98</v>
      </c>
      <c r="E169" s="41">
        <v>3600813.98</v>
      </c>
      <c r="F169" s="42" t="str">
        <f t="shared" si="2"/>
        <v>-</v>
      </c>
    </row>
    <row r="170" spans="1:6" ht="12.75">
      <c r="A170" s="12" t="s">
        <v>265</v>
      </c>
      <c r="B170" s="40" t="s">
        <v>62</v>
      </c>
      <c r="C170" s="14" t="s">
        <v>266</v>
      </c>
      <c r="D170" s="15">
        <v>3600813.98</v>
      </c>
      <c r="E170" s="41">
        <v>3600813.98</v>
      </c>
      <c r="F170" s="42" t="str">
        <f t="shared" si="2"/>
        <v>-</v>
      </c>
    </row>
    <row r="171" spans="1:6" ht="33.75">
      <c r="A171" s="12" t="s">
        <v>267</v>
      </c>
      <c r="B171" s="40" t="s">
        <v>62</v>
      </c>
      <c r="C171" s="14" t="s">
        <v>268</v>
      </c>
      <c r="D171" s="15">
        <v>3600813.98</v>
      </c>
      <c r="E171" s="41">
        <v>3600813.98</v>
      </c>
      <c r="F171" s="42" t="str">
        <f t="shared" si="2"/>
        <v>-</v>
      </c>
    </row>
    <row r="172" spans="1:6" ht="12.75">
      <c r="A172" s="12" t="s">
        <v>72</v>
      </c>
      <c r="B172" s="40" t="s">
        <v>62</v>
      </c>
      <c r="C172" s="14" t="s">
        <v>269</v>
      </c>
      <c r="D172" s="15">
        <v>3402650</v>
      </c>
      <c r="E172" s="41">
        <v>3402650</v>
      </c>
      <c r="F172" s="42" t="str">
        <f t="shared" si="2"/>
        <v>-</v>
      </c>
    </row>
    <row r="173" spans="1:6" ht="12.75">
      <c r="A173" s="12" t="s">
        <v>94</v>
      </c>
      <c r="B173" s="40" t="s">
        <v>62</v>
      </c>
      <c r="C173" s="14" t="s">
        <v>270</v>
      </c>
      <c r="D173" s="15">
        <v>3402650</v>
      </c>
      <c r="E173" s="41">
        <v>3402650</v>
      </c>
      <c r="F173" s="42" t="str">
        <f t="shared" si="2"/>
        <v>-</v>
      </c>
    </row>
    <row r="174" spans="1:6" ht="12.75">
      <c r="A174" s="12" t="s">
        <v>102</v>
      </c>
      <c r="B174" s="40" t="s">
        <v>62</v>
      </c>
      <c r="C174" s="14" t="s">
        <v>271</v>
      </c>
      <c r="D174" s="15">
        <v>3402650</v>
      </c>
      <c r="E174" s="41">
        <v>3402650</v>
      </c>
      <c r="F174" s="42" t="str">
        <f t="shared" si="2"/>
        <v>-</v>
      </c>
    </row>
    <row r="175" spans="1:6" ht="12.75">
      <c r="A175" s="12" t="s">
        <v>104</v>
      </c>
      <c r="B175" s="40" t="s">
        <v>62</v>
      </c>
      <c r="C175" s="14" t="s">
        <v>272</v>
      </c>
      <c r="D175" s="15">
        <v>198163.98</v>
      </c>
      <c r="E175" s="41">
        <v>198163.98</v>
      </c>
      <c r="F175" s="42" t="str">
        <f t="shared" si="2"/>
        <v>-</v>
      </c>
    </row>
    <row r="176" spans="1:6" ht="12.75">
      <c r="A176" s="12" t="s">
        <v>106</v>
      </c>
      <c r="B176" s="40" t="s">
        <v>62</v>
      </c>
      <c r="C176" s="14" t="s">
        <v>273</v>
      </c>
      <c r="D176" s="15">
        <v>198163.98</v>
      </c>
      <c r="E176" s="41">
        <v>198163.98</v>
      </c>
      <c r="F176" s="42" t="str">
        <f t="shared" si="2"/>
        <v>-</v>
      </c>
    </row>
    <row r="177" spans="1:6" ht="12.75">
      <c r="A177" s="12" t="s">
        <v>110</v>
      </c>
      <c r="B177" s="40" t="s">
        <v>62</v>
      </c>
      <c r="C177" s="14" t="s">
        <v>274</v>
      </c>
      <c r="D177" s="15">
        <v>281805</v>
      </c>
      <c r="E177" s="41">
        <v>281805</v>
      </c>
      <c r="F177" s="42" t="str">
        <f t="shared" si="2"/>
        <v>-</v>
      </c>
    </row>
    <row r="178" spans="1:6" ht="12.75">
      <c r="A178" s="12" t="s">
        <v>55</v>
      </c>
      <c r="B178" s="40" t="s">
        <v>62</v>
      </c>
      <c r="C178" s="14" t="s">
        <v>275</v>
      </c>
      <c r="D178" s="15">
        <v>281805</v>
      </c>
      <c r="E178" s="41">
        <v>281805</v>
      </c>
      <c r="F178" s="42" t="str">
        <f t="shared" si="2"/>
        <v>-</v>
      </c>
    </row>
    <row r="179" spans="1:6" ht="12.75">
      <c r="A179" s="12" t="s">
        <v>72</v>
      </c>
      <c r="B179" s="40" t="s">
        <v>62</v>
      </c>
      <c r="C179" s="14" t="s">
        <v>276</v>
      </c>
      <c r="D179" s="15">
        <v>281805</v>
      </c>
      <c r="E179" s="41">
        <v>281805</v>
      </c>
      <c r="F179" s="42" t="str">
        <f t="shared" si="2"/>
        <v>-</v>
      </c>
    </row>
    <row r="180" spans="1:6" ht="12.75">
      <c r="A180" s="12" t="s">
        <v>114</v>
      </c>
      <c r="B180" s="40" t="s">
        <v>62</v>
      </c>
      <c r="C180" s="14" t="s">
        <v>277</v>
      </c>
      <c r="D180" s="15">
        <v>281805</v>
      </c>
      <c r="E180" s="41">
        <v>281805</v>
      </c>
      <c r="F180" s="42" t="str">
        <f t="shared" si="2"/>
        <v>-</v>
      </c>
    </row>
    <row r="181" spans="1:6" ht="22.5">
      <c r="A181" s="12" t="s">
        <v>116</v>
      </c>
      <c r="B181" s="40" t="s">
        <v>62</v>
      </c>
      <c r="C181" s="14" t="s">
        <v>278</v>
      </c>
      <c r="D181" s="15">
        <v>281805</v>
      </c>
      <c r="E181" s="41">
        <v>281805</v>
      </c>
      <c r="F181" s="42" t="str">
        <f t="shared" si="2"/>
        <v>-</v>
      </c>
    </row>
    <row r="182" spans="1:6" ht="12.75">
      <c r="A182" s="28" t="s">
        <v>279</v>
      </c>
      <c r="B182" s="29" t="s">
        <v>62</v>
      </c>
      <c r="C182" s="30" t="s">
        <v>280</v>
      </c>
      <c r="D182" s="31">
        <v>1046545.78</v>
      </c>
      <c r="E182" s="32">
        <v>1046545.78</v>
      </c>
      <c r="F182" s="33" t="str">
        <f t="shared" si="2"/>
        <v>-</v>
      </c>
    </row>
    <row r="183" spans="1:6" ht="22.5">
      <c r="A183" s="12" t="s">
        <v>87</v>
      </c>
      <c r="B183" s="40" t="s">
        <v>62</v>
      </c>
      <c r="C183" s="14" t="s">
        <v>281</v>
      </c>
      <c r="D183" s="15">
        <v>1046545.78</v>
      </c>
      <c r="E183" s="41">
        <v>1046545.78</v>
      </c>
      <c r="F183" s="42" t="str">
        <f t="shared" si="2"/>
        <v>-</v>
      </c>
    </row>
    <row r="184" spans="1:6" ht="22.5">
      <c r="A184" s="12" t="s">
        <v>89</v>
      </c>
      <c r="B184" s="40" t="s">
        <v>62</v>
      </c>
      <c r="C184" s="14" t="s">
        <v>282</v>
      </c>
      <c r="D184" s="15">
        <v>1046545.78</v>
      </c>
      <c r="E184" s="41">
        <v>1046545.78</v>
      </c>
      <c r="F184" s="42" t="str">
        <f t="shared" si="2"/>
        <v>-</v>
      </c>
    </row>
    <row r="185" spans="1:6" ht="22.5">
      <c r="A185" s="12" t="s">
        <v>91</v>
      </c>
      <c r="B185" s="40" t="s">
        <v>62</v>
      </c>
      <c r="C185" s="14" t="s">
        <v>283</v>
      </c>
      <c r="D185" s="15">
        <v>1046545.78</v>
      </c>
      <c r="E185" s="41">
        <v>1046545.78</v>
      </c>
      <c r="F185" s="42" t="str">
        <f t="shared" si="2"/>
        <v>-</v>
      </c>
    </row>
    <row r="186" spans="1:6" ht="12.75">
      <c r="A186" s="12" t="s">
        <v>72</v>
      </c>
      <c r="B186" s="40" t="s">
        <v>62</v>
      </c>
      <c r="C186" s="14" t="s">
        <v>284</v>
      </c>
      <c r="D186" s="15">
        <v>1046545.78</v>
      </c>
      <c r="E186" s="41">
        <v>1046545.78</v>
      </c>
      <c r="F186" s="42" t="str">
        <f t="shared" si="2"/>
        <v>-</v>
      </c>
    </row>
    <row r="187" spans="1:6" ht="12.75">
      <c r="A187" s="28" t="s">
        <v>285</v>
      </c>
      <c r="B187" s="29" t="s">
        <v>62</v>
      </c>
      <c r="C187" s="30" t="s">
        <v>286</v>
      </c>
      <c r="D187" s="31">
        <v>23791940.38</v>
      </c>
      <c r="E187" s="32">
        <v>23791940.38</v>
      </c>
      <c r="F187" s="33" t="str">
        <f t="shared" si="2"/>
        <v>-</v>
      </c>
    </row>
    <row r="188" spans="1:6" ht="22.5">
      <c r="A188" s="12" t="s">
        <v>87</v>
      </c>
      <c r="B188" s="40" t="s">
        <v>62</v>
      </c>
      <c r="C188" s="14" t="s">
        <v>287</v>
      </c>
      <c r="D188" s="15">
        <v>20107485.38</v>
      </c>
      <c r="E188" s="41">
        <v>20107485.38</v>
      </c>
      <c r="F188" s="42" t="str">
        <f t="shared" si="2"/>
        <v>-</v>
      </c>
    </row>
    <row r="189" spans="1:6" ht="22.5">
      <c r="A189" s="12" t="s">
        <v>89</v>
      </c>
      <c r="B189" s="40" t="s">
        <v>62</v>
      </c>
      <c r="C189" s="14" t="s">
        <v>288</v>
      </c>
      <c r="D189" s="15">
        <v>20107485.38</v>
      </c>
      <c r="E189" s="41">
        <v>20107485.38</v>
      </c>
      <c r="F189" s="42" t="str">
        <f t="shared" si="2"/>
        <v>-</v>
      </c>
    </row>
    <row r="190" spans="1:6" ht="22.5">
      <c r="A190" s="12" t="s">
        <v>249</v>
      </c>
      <c r="B190" s="40" t="s">
        <v>62</v>
      </c>
      <c r="C190" s="14" t="s">
        <v>289</v>
      </c>
      <c r="D190" s="15">
        <v>16972066.19</v>
      </c>
      <c r="E190" s="41">
        <v>16972066.19</v>
      </c>
      <c r="F190" s="42" t="str">
        <f t="shared" si="2"/>
        <v>-</v>
      </c>
    </row>
    <row r="191" spans="1:6" ht="12.75">
      <c r="A191" s="12" t="s">
        <v>72</v>
      </c>
      <c r="B191" s="40" t="s">
        <v>62</v>
      </c>
      <c r="C191" s="14" t="s">
        <v>290</v>
      </c>
      <c r="D191" s="15">
        <v>16972066.19</v>
      </c>
      <c r="E191" s="41">
        <v>16972066.19</v>
      </c>
      <c r="F191" s="42" t="str">
        <f t="shared" si="2"/>
        <v>-</v>
      </c>
    </row>
    <row r="192" spans="1:6" ht="22.5">
      <c r="A192" s="12" t="s">
        <v>91</v>
      </c>
      <c r="B192" s="40" t="s">
        <v>62</v>
      </c>
      <c r="C192" s="14" t="s">
        <v>291</v>
      </c>
      <c r="D192" s="15">
        <v>3135419.19</v>
      </c>
      <c r="E192" s="41">
        <v>3135419.19</v>
      </c>
      <c r="F192" s="42" t="str">
        <f t="shared" si="2"/>
        <v>-</v>
      </c>
    </row>
    <row r="193" spans="1:6" ht="12.75">
      <c r="A193" s="12" t="s">
        <v>72</v>
      </c>
      <c r="B193" s="40" t="s">
        <v>62</v>
      </c>
      <c r="C193" s="14" t="s">
        <v>292</v>
      </c>
      <c r="D193" s="15">
        <v>2382189.9</v>
      </c>
      <c r="E193" s="41">
        <v>2382189.9</v>
      </c>
      <c r="F193" s="42" t="str">
        <f t="shared" si="2"/>
        <v>-</v>
      </c>
    </row>
    <row r="194" spans="1:6" ht="12.75">
      <c r="A194" s="12" t="s">
        <v>104</v>
      </c>
      <c r="B194" s="40" t="s">
        <v>62</v>
      </c>
      <c r="C194" s="14" t="s">
        <v>293</v>
      </c>
      <c r="D194" s="15">
        <v>753229.29</v>
      </c>
      <c r="E194" s="41">
        <v>753229.29</v>
      </c>
      <c r="F194" s="42" t="str">
        <f t="shared" si="2"/>
        <v>-</v>
      </c>
    </row>
    <row r="195" spans="1:6" ht="33.75">
      <c r="A195" s="12" t="s">
        <v>263</v>
      </c>
      <c r="B195" s="40" t="s">
        <v>62</v>
      </c>
      <c r="C195" s="14" t="s">
        <v>294</v>
      </c>
      <c r="D195" s="15">
        <v>3402650</v>
      </c>
      <c r="E195" s="41">
        <v>3402650</v>
      </c>
      <c r="F195" s="42" t="str">
        <f t="shared" si="2"/>
        <v>-</v>
      </c>
    </row>
    <row r="196" spans="1:6" ht="12.75">
      <c r="A196" s="12" t="s">
        <v>265</v>
      </c>
      <c r="B196" s="40" t="s">
        <v>62</v>
      </c>
      <c r="C196" s="14" t="s">
        <v>295</v>
      </c>
      <c r="D196" s="15">
        <v>3402650</v>
      </c>
      <c r="E196" s="41">
        <v>3402650</v>
      </c>
      <c r="F196" s="42" t="str">
        <f t="shared" si="2"/>
        <v>-</v>
      </c>
    </row>
    <row r="197" spans="1:6" ht="33.75">
      <c r="A197" s="12" t="s">
        <v>267</v>
      </c>
      <c r="B197" s="40" t="s">
        <v>62</v>
      </c>
      <c r="C197" s="14" t="s">
        <v>296</v>
      </c>
      <c r="D197" s="15">
        <v>3402650</v>
      </c>
      <c r="E197" s="41">
        <v>3402650</v>
      </c>
      <c r="F197" s="42" t="str">
        <f t="shared" si="2"/>
        <v>-</v>
      </c>
    </row>
    <row r="198" spans="1:6" ht="12.75">
      <c r="A198" s="12" t="s">
        <v>72</v>
      </c>
      <c r="B198" s="40" t="s">
        <v>62</v>
      </c>
      <c r="C198" s="14" t="s">
        <v>297</v>
      </c>
      <c r="D198" s="15">
        <v>3402650</v>
      </c>
      <c r="E198" s="41">
        <v>3402650</v>
      </c>
      <c r="F198" s="42" t="str">
        <f t="shared" si="2"/>
        <v>-</v>
      </c>
    </row>
    <row r="199" spans="1:6" ht="12.75">
      <c r="A199" s="12" t="s">
        <v>110</v>
      </c>
      <c r="B199" s="40" t="s">
        <v>62</v>
      </c>
      <c r="C199" s="14" t="s">
        <v>298</v>
      </c>
      <c r="D199" s="15">
        <v>281805</v>
      </c>
      <c r="E199" s="41">
        <v>281805</v>
      </c>
      <c r="F199" s="42" t="str">
        <f t="shared" si="2"/>
        <v>-</v>
      </c>
    </row>
    <row r="200" spans="1:6" ht="12.75">
      <c r="A200" s="12" t="s">
        <v>55</v>
      </c>
      <c r="B200" s="40" t="s">
        <v>62</v>
      </c>
      <c r="C200" s="14" t="s">
        <v>299</v>
      </c>
      <c r="D200" s="15">
        <v>281805</v>
      </c>
      <c r="E200" s="41">
        <v>281805</v>
      </c>
      <c r="F200" s="42" t="str">
        <f t="shared" si="2"/>
        <v>-</v>
      </c>
    </row>
    <row r="201" spans="1:6" ht="12.75">
      <c r="A201" s="12" t="s">
        <v>72</v>
      </c>
      <c r="B201" s="40" t="s">
        <v>62</v>
      </c>
      <c r="C201" s="14" t="s">
        <v>300</v>
      </c>
      <c r="D201" s="15">
        <v>281805</v>
      </c>
      <c r="E201" s="41">
        <v>281805</v>
      </c>
      <c r="F201" s="42" t="str">
        <f t="shared" si="2"/>
        <v>-</v>
      </c>
    </row>
    <row r="202" spans="1:6" ht="12.75">
      <c r="A202" s="28" t="s">
        <v>301</v>
      </c>
      <c r="B202" s="29" t="s">
        <v>62</v>
      </c>
      <c r="C202" s="30" t="s">
        <v>302</v>
      </c>
      <c r="D202" s="31">
        <v>4699915.88</v>
      </c>
      <c r="E202" s="32">
        <v>4699915.88</v>
      </c>
      <c r="F202" s="33" t="str">
        <f t="shared" si="2"/>
        <v>-</v>
      </c>
    </row>
    <row r="203" spans="1:6" ht="22.5">
      <c r="A203" s="12" t="s">
        <v>87</v>
      </c>
      <c r="B203" s="40" t="s">
        <v>62</v>
      </c>
      <c r="C203" s="14" t="s">
        <v>303</v>
      </c>
      <c r="D203" s="15">
        <v>4501751.9</v>
      </c>
      <c r="E203" s="41">
        <v>4501751.9</v>
      </c>
      <c r="F203" s="42" t="str">
        <f t="shared" si="2"/>
        <v>-</v>
      </c>
    </row>
    <row r="204" spans="1:6" ht="22.5">
      <c r="A204" s="12" t="s">
        <v>89</v>
      </c>
      <c r="B204" s="40" t="s">
        <v>62</v>
      </c>
      <c r="C204" s="14" t="s">
        <v>304</v>
      </c>
      <c r="D204" s="15">
        <v>4501751.9</v>
      </c>
      <c r="E204" s="41">
        <v>4501751.9</v>
      </c>
      <c r="F204" s="42" t="str">
        <f t="shared" si="2"/>
        <v>-</v>
      </c>
    </row>
    <row r="205" spans="1:6" ht="22.5">
      <c r="A205" s="12" t="s">
        <v>91</v>
      </c>
      <c r="B205" s="40" t="s">
        <v>62</v>
      </c>
      <c r="C205" s="14" t="s">
        <v>305</v>
      </c>
      <c r="D205" s="15">
        <v>4501751.9</v>
      </c>
      <c r="E205" s="41">
        <v>4501751.9</v>
      </c>
      <c r="F205" s="42" t="str">
        <f t="shared" si="2"/>
        <v>-</v>
      </c>
    </row>
    <row r="206" spans="1:6" ht="12.75">
      <c r="A206" s="12" t="s">
        <v>72</v>
      </c>
      <c r="B206" s="40" t="s">
        <v>62</v>
      </c>
      <c r="C206" s="14" t="s">
        <v>306</v>
      </c>
      <c r="D206" s="15">
        <v>3885779.79</v>
      </c>
      <c r="E206" s="41">
        <v>3885779.79</v>
      </c>
      <c r="F206" s="42" t="str">
        <f t="shared" si="2"/>
        <v>-</v>
      </c>
    </row>
    <row r="207" spans="1:6" ht="12.75">
      <c r="A207" s="12" t="s">
        <v>104</v>
      </c>
      <c r="B207" s="40" t="s">
        <v>62</v>
      </c>
      <c r="C207" s="14" t="s">
        <v>307</v>
      </c>
      <c r="D207" s="15">
        <v>615972.11</v>
      </c>
      <c r="E207" s="41">
        <v>615972.11</v>
      </c>
      <c r="F207" s="42" t="str">
        <f aca="true" t="shared" si="3" ref="F207:F270">IF(OR(D207="-",E207=D207),"-",D207-IF(E207="-",0,E207))</f>
        <v>-</v>
      </c>
    </row>
    <row r="208" spans="1:6" ht="33.75">
      <c r="A208" s="12" t="s">
        <v>263</v>
      </c>
      <c r="B208" s="40" t="s">
        <v>62</v>
      </c>
      <c r="C208" s="14" t="s">
        <v>308</v>
      </c>
      <c r="D208" s="15">
        <v>198163.98</v>
      </c>
      <c r="E208" s="41">
        <v>198163.98</v>
      </c>
      <c r="F208" s="42" t="str">
        <f t="shared" si="3"/>
        <v>-</v>
      </c>
    </row>
    <row r="209" spans="1:6" ht="12.75">
      <c r="A209" s="12" t="s">
        <v>265</v>
      </c>
      <c r="B209" s="40" t="s">
        <v>62</v>
      </c>
      <c r="C209" s="14" t="s">
        <v>309</v>
      </c>
      <c r="D209" s="15">
        <v>198163.98</v>
      </c>
      <c r="E209" s="41">
        <v>198163.98</v>
      </c>
      <c r="F209" s="42" t="str">
        <f t="shared" si="3"/>
        <v>-</v>
      </c>
    </row>
    <row r="210" spans="1:6" ht="33.75">
      <c r="A210" s="12" t="s">
        <v>267</v>
      </c>
      <c r="B210" s="40" t="s">
        <v>62</v>
      </c>
      <c r="C210" s="14" t="s">
        <v>310</v>
      </c>
      <c r="D210" s="15">
        <v>198163.98</v>
      </c>
      <c r="E210" s="41">
        <v>198163.98</v>
      </c>
      <c r="F210" s="42" t="str">
        <f t="shared" si="3"/>
        <v>-</v>
      </c>
    </row>
    <row r="211" spans="1:6" ht="12.75">
      <c r="A211" s="12" t="s">
        <v>104</v>
      </c>
      <c r="B211" s="40" t="s">
        <v>62</v>
      </c>
      <c r="C211" s="14" t="s">
        <v>311</v>
      </c>
      <c r="D211" s="15">
        <v>198163.98</v>
      </c>
      <c r="E211" s="41">
        <v>198163.98</v>
      </c>
      <c r="F211" s="42" t="str">
        <f t="shared" si="3"/>
        <v>-</v>
      </c>
    </row>
    <row r="212" spans="1:6" ht="12.75">
      <c r="A212" s="28" t="s">
        <v>312</v>
      </c>
      <c r="B212" s="29" t="s">
        <v>62</v>
      </c>
      <c r="C212" s="30" t="s">
        <v>313</v>
      </c>
      <c r="D212" s="31">
        <v>825200</v>
      </c>
      <c r="E212" s="32">
        <v>825200</v>
      </c>
      <c r="F212" s="33" t="str">
        <f t="shared" si="3"/>
        <v>-</v>
      </c>
    </row>
    <row r="213" spans="1:6" ht="22.5">
      <c r="A213" s="12" t="s">
        <v>314</v>
      </c>
      <c r="B213" s="40" t="s">
        <v>62</v>
      </c>
      <c r="C213" s="14" t="s">
        <v>315</v>
      </c>
      <c r="D213" s="15">
        <v>825200</v>
      </c>
      <c r="E213" s="41">
        <v>825200</v>
      </c>
      <c r="F213" s="42" t="str">
        <f t="shared" si="3"/>
        <v>-</v>
      </c>
    </row>
    <row r="214" spans="1:6" ht="12.75">
      <c r="A214" s="12" t="s">
        <v>316</v>
      </c>
      <c r="B214" s="40" t="s">
        <v>62</v>
      </c>
      <c r="C214" s="14" t="s">
        <v>317</v>
      </c>
      <c r="D214" s="15">
        <v>825200</v>
      </c>
      <c r="E214" s="41">
        <v>825200</v>
      </c>
      <c r="F214" s="42" t="str">
        <f t="shared" si="3"/>
        <v>-</v>
      </c>
    </row>
    <row r="215" spans="1:6" ht="45">
      <c r="A215" s="12" t="s">
        <v>318</v>
      </c>
      <c r="B215" s="40" t="s">
        <v>62</v>
      </c>
      <c r="C215" s="14" t="s">
        <v>319</v>
      </c>
      <c r="D215" s="15">
        <v>825200</v>
      </c>
      <c r="E215" s="41">
        <v>825200</v>
      </c>
      <c r="F215" s="42" t="str">
        <f t="shared" si="3"/>
        <v>-</v>
      </c>
    </row>
    <row r="216" spans="1:6" ht="12.75">
      <c r="A216" s="12" t="s">
        <v>72</v>
      </c>
      <c r="B216" s="40" t="s">
        <v>62</v>
      </c>
      <c r="C216" s="14" t="s">
        <v>320</v>
      </c>
      <c r="D216" s="15">
        <v>825200</v>
      </c>
      <c r="E216" s="41">
        <v>825200</v>
      </c>
      <c r="F216" s="42" t="str">
        <f t="shared" si="3"/>
        <v>-</v>
      </c>
    </row>
    <row r="217" spans="1:6" ht="12.75">
      <c r="A217" s="12" t="s">
        <v>321</v>
      </c>
      <c r="B217" s="40" t="s">
        <v>62</v>
      </c>
      <c r="C217" s="14" t="s">
        <v>322</v>
      </c>
      <c r="D217" s="15">
        <v>825200</v>
      </c>
      <c r="E217" s="41">
        <v>825200</v>
      </c>
      <c r="F217" s="42" t="str">
        <f t="shared" si="3"/>
        <v>-</v>
      </c>
    </row>
    <row r="218" spans="1:6" ht="22.5">
      <c r="A218" s="12" t="s">
        <v>323</v>
      </c>
      <c r="B218" s="40" t="s">
        <v>62</v>
      </c>
      <c r="C218" s="14" t="s">
        <v>324</v>
      </c>
      <c r="D218" s="15">
        <v>825200</v>
      </c>
      <c r="E218" s="41">
        <v>825200</v>
      </c>
      <c r="F218" s="42" t="str">
        <f t="shared" si="3"/>
        <v>-</v>
      </c>
    </row>
    <row r="219" spans="1:6" ht="12.75">
      <c r="A219" s="28" t="s">
        <v>325</v>
      </c>
      <c r="B219" s="29" t="s">
        <v>62</v>
      </c>
      <c r="C219" s="30" t="s">
        <v>326</v>
      </c>
      <c r="D219" s="31">
        <v>825200</v>
      </c>
      <c r="E219" s="32">
        <v>825200</v>
      </c>
      <c r="F219" s="33" t="str">
        <f t="shared" si="3"/>
        <v>-</v>
      </c>
    </row>
    <row r="220" spans="1:6" ht="22.5">
      <c r="A220" s="12" t="s">
        <v>314</v>
      </c>
      <c r="B220" s="40" t="s">
        <v>62</v>
      </c>
      <c r="C220" s="14" t="s">
        <v>327</v>
      </c>
      <c r="D220" s="15">
        <v>825200</v>
      </c>
      <c r="E220" s="41">
        <v>825200</v>
      </c>
      <c r="F220" s="42" t="str">
        <f t="shared" si="3"/>
        <v>-</v>
      </c>
    </row>
    <row r="221" spans="1:6" ht="12.75">
      <c r="A221" s="12" t="s">
        <v>316</v>
      </c>
      <c r="B221" s="40" t="s">
        <v>62</v>
      </c>
      <c r="C221" s="14" t="s">
        <v>328</v>
      </c>
      <c r="D221" s="15">
        <v>825200</v>
      </c>
      <c r="E221" s="41">
        <v>825200</v>
      </c>
      <c r="F221" s="42" t="str">
        <f t="shared" si="3"/>
        <v>-</v>
      </c>
    </row>
    <row r="222" spans="1:6" ht="45">
      <c r="A222" s="12" t="s">
        <v>318</v>
      </c>
      <c r="B222" s="40" t="s">
        <v>62</v>
      </c>
      <c r="C222" s="14" t="s">
        <v>329</v>
      </c>
      <c r="D222" s="15">
        <v>825200</v>
      </c>
      <c r="E222" s="41">
        <v>825200</v>
      </c>
      <c r="F222" s="42" t="str">
        <f t="shared" si="3"/>
        <v>-</v>
      </c>
    </row>
    <row r="223" spans="1:6" ht="12.75">
      <c r="A223" s="12" t="s">
        <v>72</v>
      </c>
      <c r="B223" s="40" t="s">
        <v>62</v>
      </c>
      <c r="C223" s="14" t="s">
        <v>330</v>
      </c>
      <c r="D223" s="15">
        <v>825200</v>
      </c>
      <c r="E223" s="41">
        <v>825200</v>
      </c>
      <c r="F223" s="42" t="str">
        <f t="shared" si="3"/>
        <v>-</v>
      </c>
    </row>
    <row r="224" spans="1:6" ht="12.75">
      <c r="A224" s="28" t="s">
        <v>331</v>
      </c>
      <c r="B224" s="29" t="s">
        <v>62</v>
      </c>
      <c r="C224" s="30" t="s">
        <v>332</v>
      </c>
      <c r="D224" s="31">
        <v>14162366.04</v>
      </c>
      <c r="E224" s="32">
        <v>14162366.04</v>
      </c>
      <c r="F224" s="33" t="str">
        <f t="shared" si="3"/>
        <v>-</v>
      </c>
    </row>
    <row r="225" spans="1:6" ht="22.5">
      <c r="A225" s="12" t="s">
        <v>87</v>
      </c>
      <c r="B225" s="40" t="s">
        <v>62</v>
      </c>
      <c r="C225" s="14" t="s">
        <v>333</v>
      </c>
      <c r="D225" s="15">
        <v>2462766.04</v>
      </c>
      <c r="E225" s="41">
        <v>2462766.04</v>
      </c>
      <c r="F225" s="42" t="str">
        <f t="shared" si="3"/>
        <v>-</v>
      </c>
    </row>
    <row r="226" spans="1:6" ht="22.5">
      <c r="A226" s="12" t="s">
        <v>89</v>
      </c>
      <c r="B226" s="40" t="s">
        <v>62</v>
      </c>
      <c r="C226" s="14" t="s">
        <v>334</v>
      </c>
      <c r="D226" s="15">
        <v>2462766.04</v>
      </c>
      <c r="E226" s="41">
        <v>2462766.04</v>
      </c>
      <c r="F226" s="42" t="str">
        <f t="shared" si="3"/>
        <v>-</v>
      </c>
    </row>
    <row r="227" spans="1:6" ht="22.5">
      <c r="A227" s="12" t="s">
        <v>249</v>
      </c>
      <c r="B227" s="40" t="s">
        <v>62</v>
      </c>
      <c r="C227" s="14" t="s">
        <v>335</v>
      </c>
      <c r="D227" s="15">
        <v>2106232.42</v>
      </c>
      <c r="E227" s="41">
        <v>2106232.42</v>
      </c>
      <c r="F227" s="42" t="str">
        <f t="shared" si="3"/>
        <v>-</v>
      </c>
    </row>
    <row r="228" spans="1:6" ht="12.75">
      <c r="A228" s="12" t="s">
        <v>72</v>
      </c>
      <c r="B228" s="40" t="s">
        <v>62</v>
      </c>
      <c r="C228" s="14" t="s">
        <v>336</v>
      </c>
      <c r="D228" s="15">
        <v>2106232.42</v>
      </c>
      <c r="E228" s="41">
        <v>2106232.42</v>
      </c>
      <c r="F228" s="42" t="str">
        <f t="shared" si="3"/>
        <v>-</v>
      </c>
    </row>
    <row r="229" spans="1:6" ht="12.75">
      <c r="A229" s="12" t="s">
        <v>94</v>
      </c>
      <c r="B229" s="40" t="s">
        <v>62</v>
      </c>
      <c r="C229" s="14" t="s">
        <v>337</v>
      </c>
      <c r="D229" s="15">
        <v>2106232.42</v>
      </c>
      <c r="E229" s="41">
        <v>2106232.42</v>
      </c>
      <c r="F229" s="42" t="str">
        <f t="shared" si="3"/>
        <v>-</v>
      </c>
    </row>
    <row r="230" spans="1:6" ht="12.75">
      <c r="A230" s="12" t="s">
        <v>100</v>
      </c>
      <c r="B230" s="40" t="s">
        <v>62</v>
      </c>
      <c r="C230" s="14" t="s">
        <v>338</v>
      </c>
      <c r="D230" s="15">
        <v>2106232.42</v>
      </c>
      <c r="E230" s="41">
        <v>2106232.42</v>
      </c>
      <c r="F230" s="42" t="str">
        <f t="shared" si="3"/>
        <v>-</v>
      </c>
    </row>
    <row r="231" spans="1:6" ht="22.5">
      <c r="A231" s="12" t="s">
        <v>91</v>
      </c>
      <c r="B231" s="40" t="s">
        <v>62</v>
      </c>
      <c r="C231" s="14" t="s">
        <v>339</v>
      </c>
      <c r="D231" s="15">
        <v>356533.62</v>
      </c>
      <c r="E231" s="41">
        <v>356533.62</v>
      </c>
      <c r="F231" s="42" t="str">
        <f t="shared" si="3"/>
        <v>-</v>
      </c>
    </row>
    <row r="232" spans="1:6" ht="12.75">
      <c r="A232" s="12" t="s">
        <v>72</v>
      </c>
      <c r="B232" s="40" t="s">
        <v>62</v>
      </c>
      <c r="C232" s="14" t="s">
        <v>340</v>
      </c>
      <c r="D232" s="15">
        <v>356533.62</v>
      </c>
      <c r="E232" s="41">
        <v>356533.62</v>
      </c>
      <c r="F232" s="42" t="str">
        <f t="shared" si="3"/>
        <v>-</v>
      </c>
    </row>
    <row r="233" spans="1:6" ht="12.75">
      <c r="A233" s="12" t="s">
        <v>94</v>
      </c>
      <c r="B233" s="40" t="s">
        <v>62</v>
      </c>
      <c r="C233" s="14" t="s">
        <v>341</v>
      </c>
      <c r="D233" s="15">
        <v>356533.62</v>
      </c>
      <c r="E233" s="41">
        <v>356533.62</v>
      </c>
      <c r="F233" s="42" t="str">
        <f t="shared" si="3"/>
        <v>-</v>
      </c>
    </row>
    <row r="234" spans="1:6" ht="12.75">
      <c r="A234" s="12" t="s">
        <v>100</v>
      </c>
      <c r="B234" s="40" t="s">
        <v>62</v>
      </c>
      <c r="C234" s="14" t="s">
        <v>342</v>
      </c>
      <c r="D234" s="15">
        <v>158533.62</v>
      </c>
      <c r="E234" s="41">
        <v>158533.62</v>
      </c>
      <c r="F234" s="42" t="str">
        <f t="shared" si="3"/>
        <v>-</v>
      </c>
    </row>
    <row r="235" spans="1:6" ht="12.75">
      <c r="A235" s="12" t="s">
        <v>102</v>
      </c>
      <c r="B235" s="40" t="s">
        <v>62</v>
      </c>
      <c r="C235" s="14" t="s">
        <v>343</v>
      </c>
      <c r="D235" s="15">
        <v>198000</v>
      </c>
      <c r="E235" s="41">
        <v>198000</v>
      </c>
      <c r="F235" s="42" t="str">
        <f t="shared" si="3"/>
        <v>-</v>
      </c>
    </row>
    <row r="236" spans="1:6" ht="22.5">
      <c r="A236" s="12" t="s">
        <v>314</v>
      </c>
      <c r="B236" s="40" t="s">
        <v>62</v>
      </c>
      <c r="C236" s="14" t="s">
        <v>344</v>
      </c>
      <c r="D236" s="15">
        <v>11699600</v>
      </c>
      <c r="E236" s="41">
        <v>11699600</v>
      </c>
      <c r="F236" s="42" t="str">
        <f t="shared" si="3"/>
        <v>-</v>
      </c>
    </row>
    <row r="237" spans="1:6" ht="12.75">
      <c r="A237" s="12" t="s">
        <v>316</v>
      </c>
      <c r="B237" s="40" t="s">
        <v>62</v>
      </c>
      <c r="C237" s="14" t="s">
        <v>345</v>
      </c>
      <c r="D237" s="15">
        <v>11699600</v>
      </c>
      <c r="E237" s="41">
        <v>11699600</v>
      </c>
      <c r="F237" s="42" t="str">
        <f t="shared" si="3"/>
        <v>-</v>
      </c>
    </row>
    <row r="238" spans="1:6" ht="45">
      <c r="A238" s="12" t="s">
        <v>318</v>
      </c>
      <c r="B238" s="40" t="s">
        <v>62</v>
      </c>
      <c r="C238" s="14" t="s">
        <v>346</v>
      </c>
      <c r="D238" s="15">
        <v>10342400</v>
      </c>
      <c r="E238" s="41">
        <v>10342400</v>
      </c>
      <c r="F238" s="42" t="str">
        <f t="shared" si="3"/>
        <v>-</v>
      </c>
    </row>
    <row r="239" spans="1:6" ht="12.75">
      <c r="A239" s="12" t="s">
        <v>72</v>
      </c>
      <c r="B239" s="40" t="s">
        <v>62</v>
      </c>
      <c r="C239" s="14" t="s">
        <v>347</v>
      </c>
      <c r="D239" s="15">
        <v>10342400</v>
      </c>
      <c r="E239" s="41">
        <v>10342400</v>
      </c>
      <c r="F239" s="42" t="str">
        <f t="shared" si="3"/>
        <v>-</v>
      </c>
    </row>
    <row r="240" spans="1:6" ht="12.75">
      <c r="A240" s="12" t="s">
        <v>321</v>
      </c>
      <c r="B240" s="40" t="s">
        <v>62</v>
      </c>
      <c r="C240" s="14" t="s">
        <v>348</v>
      </c>
      <c r="D240" s="15">
        <v>10342400</v>
      </c>
      <c r="E240" s="41">
        <v>10342400</v>
      </c>
      <c r="F240" s="42" t="str">
        <f t="shared" si="3"/>
        <v>-</v>
      </c>
    </row>
    <row r="241" spans="1:6" ht="22.5">
      <c r="A241" s="12" t="s">
        <v>323</v>
      </c>
      <c r="B241" s="40" t="s">
        <v>62</v>
      </c>
      <c r="C241" s="14" t="s">
        <v>349</v>
      </c>
      <c r="D241" s="15">
        <v>10342400</v>
      </c>
      <c r="E241" s="41">
        <v>10342400</v>
      </c>
      <c r="F241" s="42" t="str">
        <f t="shared" si="3"/>
        <v>-</v>
      </c>
    </row>
    <row r="242" spans="1:6" ht="12.75">
      <c r="A242" s="12" t="s">
        <v>350</v>
      </c>
      <c r="B242" s="40" t="s">
        <v>62</v>
      </c>
      <c r="C242" s="14" t="s">
        <v>351</v>
      </c>
      <c r="D242" s="15">
        <v>1357200</v>
      </c>
      <c r="E242" s="41">
        <v>1357200</v>
      </c>
      <c r="F242" s="42" t="str">
        <f t="shared" si="3"/>
        <v>-</v>
      </c>
    </row>
    <row r="243" spans="1:6" ht="12.75">
      <c r="A243" s="12" t="s">
        <v>72</v>
      </c>
      <c r="B243" s="40" t="s">
        <v>62</v>
      </c>
      <c r="C243" s="14" t="s">
        <v>352</v>
      </c>
      <c r="D243" s="15">
        <v>1357200</v>
      </c>
      <c r="E243" s="41">
        <v>1357200</v>
      </c>
      <c r="F243" s="42" t="str">
        <f t="shared" si="3"/>
        <v>-</v>
      </c>
    </row>
    <row r="244" spans="1:6" ht="12.75">
      <c r="A244" s="12" t="s">
        <v>321</v>
      </c>
      <c r="B244" s="40" t="s">
        <v>62</v>
      </c>
      <c r="C244" s="14" t="s">
        <v>353</v>
      </c>
      <c r="D244" s="15">
        <v>1357200</v>
      </c>
      <c r="E244" s="41">
        <v>1357200</v>
      </c>
      <c r="F244" s="42" t="str">
        <f t="shared" si="3"/>
        <v>-</v>
      </c>
    </row>
    <row r="245" spans="1:6" ht="22.5">
      <c r="A245" s="12" t="s">
        <v>323</v>
      </c>
      <c r="B245" s="40" t="s">
        <v>62</v>
      </c>
      <c r="C245" s="14" t="s">
        <v>354</v>
      </c>
      <c r="D245" s="15">
        <v>1357200</v>
      </c>
      <c r="E245" s="41">
        <v>1357200</v>
      </c>
      <c r="F245" s="42" t="str">
        <f t="shared" si="3"/>
        <v>-</v>
      </c>
    </row>
    <row r="246" spans="1:6" ht="12.75">
      <c r="A246" s="28" t="s">
        <v>355</v>
      </c>
      <c r="B246" s="29" t="s">
        <v>62</v>
      </c>
      <c r="C246" s="30" t="s">
        <v>356</v>
      </c>
      <c r="D246" s="31">
        <v>14162366.04</v>
      </c>
      <c r="E246" s="32">
        <v>14162366.04</v>
      </c>
      <c r="F246" s="33" t="str">
        <f t="shared" si="3"/>
        <v>-</v>
      </c>
    </row>
    <row r="247" spans="1:6" ht="22.5">
      <c r="A247" s="12" t="s">
        <v>87</v>
      </c>
      <c r="B247" s="40" t="s">
        <v>62</v>
      </c>
      <c r="C247" s="14" t="s">
        <v>357</v>
      </c>
      <c r="D247" s="15">
        <v>2462766.04</v>
      </c>
      <c r="E247" s="41">
        <v>2462766.04</v>
      </c>
      <c r="F247" s="42" t="str">
        <f t="shared" si="3"/>
        <v>-</v>
      </c>
    </row>
    <row r="248" spans="1:6" ht="22.5">
      <c r="A248" s="12" t="s">
        <v>89</v>
      </c>
      <c r="B248" s="40" t="s">
        <v>62</v>
      </c>
      <c r="C248" s="14" t="s">
        <v>358</v>
      </c>
      <c r="D248" s="15">
        <v>2462766.04</v>
      </c>
      <c r="E248" s="41">
        <v>2462766.04</v>
      </c>
      <c r="F248" s="42" t="str">
        <f t="shared" si="3"/>
        <v>-</v>
      </c>
    </row>
    <row r="249" spans="1:6" ht="22.5">
      <c r="A249" s="12" t="s">
        <v>249</v>
      </c>
      <c r="B249" s="40" t="s">
        <v>62</v>
      </c>
      <c r="C249" s="14" t="s">
        <v>359</v>
      </c>
      <c r="D249" s="15">
        <v>2106232.42</v>
      </c>
      <c r="E249" s="41">
        <v>2106232.42</v>
      </c>
      <c r="F249" s="42" t="str">
        <f t="shared" si="3"/>
        <v>-</v>
      </c>
    </row>
    <row r="250" spans="1:6" ht="12.75">
      <c r="A250" s="12" t="s">
        <v>72</v>
      </c>
      <c r="B250" s="40" t="s">
        <v>62</v>
      </c>
      <c r="C250" s="14" t="s">
        <v>360</v>
      </c>
      <c r="D250" s="15">
        <v>2106232.42</v>
      </c>
      <c r="E250" s="41">
        <v>2106232.42</v>
      </c>
      <c r="F250" s="42" t="str">
        <f t="shared" si="3"/>
        <v>-</v>
      </c>
    </row>
    <row r="251" spans="1:6" ht="22.5">
      <c r="A251" s="12" t="s">
        <v>91</v>
      </c>
      <c r="B251" s="40" t="s">
        <v>62</v>
      </c>
      <c r="C251" s="14" t="s">
        <v>361</v>
      </c>
      <c r="D251" s="15">
        <v>356533.62</v>
      </c>
      <c r="E251" s="41">
        <v>356533.62</v>
      </c>
      <c r="F251" s="42" t="str">
        <f t="shared" si="3"/>
        <v>-</v>
      </c>
    </row>
    <row r="252" spans="1:6" ht="12.75">
      <c r="A252" s="12" t="s">
        <v>72</v>
      </c>
      <c r="B252" s="40" t="s">
        <v>62</v>
      </c>
      <c r="C252" s="14" t="s">
        <v>362</v>
      </c>
      <c r="D252" s="15">
        <v>356533.62</v>
      </c>
      <c r="E252" s="41">
        <v>356533.62</v>
      </c>
      <c r="F252" s="42" t="str">
        <f t="shared" si="3"/>
        <v>-</v>
      </c>
    </row>
    <row r="253" spans="1:6" ht="22.5">
      <c r="A253" s="12" t="s">
        <v>314</v>
      </c>
      <c r="B253" s="40" t="s">
        <v>62</v>
      </c>
      <c r="C253" s="14" t="s">
        <v>363</v>
      </c>
      <c r="D253" s="15">
        <v>11699600</v>
      </c>
      <c r="E253" s="41">
        <v>11699600</v>
      </c>
      <c r="F253" s="42" t="str">
        <f t="shared" si="3"/>
        <v>-</v>
      </c>
    </row>
    <row r="254" spans="1:6" ht="12.75">
      <c r="A254" s="12" t="s">
        <v>316</v>
      </c>
      <c r="B254" s="40" t="s">
        <v>62</v>
      </c>
      <c r="C254" s="14" t="s">
        <v>364</v>
      </c>
      <c r="D254" s="15">
        <v>11699600</v>
      </c>
      <c r="E254" s="41">
        <v>11699600</v>
      </c>
      <c r="F254" s="42" t="str">
        <f t="shared" si="3"/>
        <v>-</v>
      </c>
    </row>
    <row r="255" spans="1:6" ht="45">
      <c r="A255" s="12" t="s">
        <v>318</v>
      </c>
      <c r="B255" s="40" t="s">
        <v>62</v>
      </c>
      <c r="C255" s="14" t="s">
        <v>365</v>
      </c>
      <c r="D255" s="15">
        <v>10342400</v>
      </c>
      <c r="E255" s="41">
        <v>10342400</v>
      </c>
      <c r="F255" s="42" t="str">
        <f t="shared" si="3"/>
        <v>-</v>
      </c>
    </row>
    <row r="256" spans="1:6" ht="12.75">
      <c r="A256" s="12" t="s">
        <v>72</v>
      </c>
      <c r="B256" s="40" t="s">
        <v>62</v>
      </c>
      <c r="C256" s="14" t="s">
        <v>366</v>
      </c>
      <c r="D256" s="15">
        <v>10342400</v>
      </c>
      <c r="E256" s="41">
        <v>10342400</v>
      </c>
      <c r="F256" s="42" t="str">
        <f t="shared" si="3"/>
        <v>-</v>
      </c>
    </row>
    <row r="257" spans="1:6" ht="12.75">
      <c r="A257" s="12" t="s">
        <v>350</v>
      </c>
      <c r="B257" s="40" t="s">
        <v>62</v>
      </c>
      <c r="C257" s="14" t="s">
        <v>367</v>
      </c>
      <c r="D257" s="15">
        <v>1357200</v>
      </c>
      <c r="E257" s="41">
        <v>1357200</v>
      </c>
      <c r="F257" s="42" t="str">
        <f t="shared" si="3"/>
        <v>-</v>
      </c>
    </row>
    <row r="258" spans="1:6" ht="12.75">
      <c r="A258" s="12" t="s">
        <v>72</v>
      </c>
      <c r="B258" s="40" t="s">
        <v>62</v>
      </c>
      <c r="C258" s="14" t="s">
        <v>368</v>
      </c>
      <c r="D258" s="15">
        <v>1357200</v>
      </c>
      <c r="E258" s="41">
        <v>1357200</v>
      </c>
      <c r="F258" s="42" t="str">
        <f t="shared" si="3"/>
        <v>-</v>
      </c>
    </row>
    <row r="259" spans="1:6" ht="12.75">
      <c r="A259" s="28" t="s">
        <v>369</v>
      </c>
      <c r="B259" s="29" t="s">
        <v>62</v>
      </c>
      <c r="C259" s="30" t="s">
        <v>370</v>
      </c>
      <c r="D259" s="31">
        <v>106376</v>
      </c>
      <c r="E259" s="32">
        <v>106376</v>
      </c>
      <c r="F259" s="33" t="str">
        <f t="shared" si="3"/>
        <v>-</v>
      </c>
    </row>
    <row r="260" spans="1:6" ht="12.75">
      <c r="A260" s="12" t="s">
        <v>110</v>
      </c>
      <c r="B260" s="40" t="s">
        <v>62</v>
      </c>
      <c r="C260" s="14" t="s">
        <v>371</v>
      </c>
      <c r="D260" s="15">
        <v>106376</v>
      </c>
      <c r="E260" s="41">
        <v>106376</v>
      </c>
      <c r="F260" s="42" t="str">
        <f t="shared" si="3"/>
        <v>-</v>
      </c>
    </row>
    <row r="261" spans="1:6" ht="12.75">
      <c r="A261" s="12" t="s">
        <v>55</v>
      </c>
      <c r="B261" s="40" t="s">
        <v>62</v>
      </c>
      <c r="C261" s="14" t="s">
        <v>372</v>
      </c>
      <c r="D261" s="15">
        <v>106376</v>
      </c>
      <c r="E261" s="41">
        <v>106376</v>
      </c>
      <c r="F261" s="42" t="str">
        <f t="shared" si="3"/>
        <v>-</v>
      </c>
    </row>
    <row r="262" spans="1:6" ht="12.75">
      <c r="A262" s="12" t="s">
        <v>72</v>
      </c>
      <c r="B262" s="40" t="s">
        <v>62</v>
      </c>
      <c r="C262" s="14" t="s">
        <v>373</v>
      </c>
      <c r="D262" s="15">
        <v>106376</v>
      </c>
      <c r="E262" s="41">
        <v>106376</v>
      </c>
      <c r="F262" s="42" t="str">
        <f t="shared" si="3"/>
        <v>-</v>
      </c>
    </row>
    <row r="263" spans="1:6" ht="12.75">
      <c r="A263" s="12" t="s">
        <v>114</v>
      </c>
      <c r="B263" s="40" t="s">
        <v>62</v>
      </c>
      <c r="C263" s="14" t="s">
        <v>374</v>
      </c>
      <c r="D263" s="15">
        <v>106376</v>
      </c>
      <c r="E263" s="41">
        <v>106376</v>
      </c>
      <c r="F263" s="42" t="str">
        <f t="shared" si="3"/>
        <v>-</v>
      </c>
    </row>
    <row r="264" spans="1:6" ht="22.5">
      <c r="A264" s="12" t="s">
        <v>116</v>
      </c>
      <c r="B264" s="40" t="s">
        <v>62</v>
      </c>
      <c r="C264" s="14" t="s">
        <v>375</v>
      </c>
      <c r="D264" s="15">
        <v>106376</v>
      </c>
      <c r="E264" s="41">
        <v>106376</v>
      </c>
      <c r="F264" s="42" t="str">
        <f t="shared" si="3"/>
        <v>-</v>
      </c>
    </row>
    <row r="265" spans="1:6" ht="12.75">
      <c r="A265" s="28" t="s">
        <v>376</v>
      </c>
      <c r="B265" s="29" t="s">
        <v>62</v>
      </c>
      <c r="C265" s="30" t="s">
        <v>377</v>
      </c>
      <c r="D265" s="31">
        <v>106376</v>
      </c>
      <c r="E265" s="32">
        <v>106376</v>
      </c>
      <c r="F265" s="33" t="str">
        <f t="shared" si="3"/>
        <v>-</v>
      </c>
    </row>
    <row r="266" spans="1:6" ht="12.75">
      <c r="A266" s="12" t="s">
        <v>110</v>
      </c>
      <c r="B266" s="40" t="s">
        <v>62</v>
      </c>
      <c r="C266" s="14" t="s">
        <v>378</v>
      </c>
      <c r="D266" s="15">
        <v>106376</v>
      </c>
      <c r="E266" s="41">
        <v>106376</v>
      </c>
      <c r="F266" s="42" t="str">
        <f t="shared" si="3"/>
        <v>-</v>
      </c>
    </row>
    <row r="267" spans="1:6" ht="12.75">
      <c r="A267" s="12" t="s">
        <v>55</v>
      </c>
      <c r="B267" s="40" t="s">
        <v>62</v>
      </c>
      <c r="C267" s="14" t="s">
        <v>379</v>
      </c>
      <c r="D267" s="15">
        <v>106376</v>
      </c>
      <c r="E267" s="41">
        <v>106376</v>
      </c>
      <c r="F267" s="42" t="str">
        <f t="shared" si="3"/>
        <v>-</v>
      </c>
    </row>
    <row r="268" spans="1:6" ht="12.75">
      <c r="A268" s="12" t="s">
        <v>72</v>
      </c>
      <c r="B268" s="40" t="s">
        <v>62</v>
      </c>
      <c r="C268" s="14" t="s">
        <v>380</v>
      </c>
      <c r="D268" s="15">
        <v>106376</v>
      </c>
      <c r="E268" s="41">
        <v>106376</v>
      </c>
      <c r="F268" s="42" t="str">
        <f t="shared" si="3"/>
        <v>-</v>
      </c>
    </row>
    <row r="269" spans="1:6" ht="12.75">
      <c r="A269" s="28" t="s">
        <v>381</v>
      </c>
      <c r="B269" s="29" t="s">
        <v>62</v>
      </c>
      <c r="C269" s="30" t="s">
        <v>382</v>
      </c>
      <c r="D269" s="31">
        <v>687599</v>
      </c>
      <c r="E269" s="32">
        <v>687599</v>
      </c>
      <c r="F269" s="33" t="str">
        <f t="shared" si="3"/>
        <v>-</v>
      </c>
    </row>
    <row r="270" spans="1:6" ht="33.75">
      <c r="A270" s="12" t="s">
        <v>263</v>
      </c>
      <c r="B270" s="40" t="s">
        <v>62</v>
      </c>
      <c r="C270" s="14" t="s">
        <v>383</v>
      </c>
      <c r="D270" s="15">
        <v>304999</v>
      </c>
      <c r="E270" s="41">
        <v>304999</v>
      </c>
      <c r="F270" s="42" t="str">
        <f t="shared" si="3"/>
        <v>-</v>
      </c>
    </row>
    <row r="271" spans="1:6" ht="12.75">
      <c r="A271" s="12" t="s">
        <v>265</v>
      </c>
      <c r="B271" s="40" t="s">
        <v>62</v>
      </c>
      <c r="C271" s="14" t="s">
        <v>384</v>
      </c>
      <c r="D271" s="15">
        <v>304999</v>
      </c>
      <c r="E271" s="41">
        <v>304999</v>
      </c>
      <c r="F271" s="42" t="str">
        <f aca="true" t="shared" si="4" ref="F271:F290">IF(OR(D271="-",E271=D271),"-",D271-IF(E271="-",0,E271))</f>
        <v>-</v>
      </c>
    </row>
    <row r="272" spans="1:6" ht="33.75">
      <c r="A272" s="12" t="s">
        <v>267</v>
      </c>
      <c r="B272" s="40" t="s">
        <v>62</v>
      </c>
      <c r="C272" s="14" t="s">
        <v>385</v>
      </c>
      <c r="D272" s="15">
        <v>304999</v>
      </c>
      <c r="E272" s="41">
        <v>304999</v>
      </c>
      <c r="F272" s="42" t="str">
        <f t="shared" si="4"/>
        <v>-</v>
      </c>
    </row>
    <row r="273" spans="1:6" ht="12.75">
      <c r="A273" s="12" t="s">
        <v>72</v>
      </c>
      <c r="B273" s="40" t="s">
        <v>62</v>
      </c>
      <c r="C273" s="14" t="s">
        <v>386</v>
      </c>
      <c r="D273" s="15">
        <v>304999</v>
      </c>
      <c r="E273" s="41">
        <v>304999</v>
      </c>
      <c r="F273" s="42" t="str">
        <f t="shared" si="4"/>
        <v>-</v>
      </c>
    </row>
    <row r="274" spans="1:6" ht="12.75">
      <c r="A274" s="12" t="s">
        <v>94</v>
      </c>
      <c r="B274" s="40" t="s">
        <v>62</v>
      </c>
      <c r="C274" s="14" t="s">
        <v>387</v>
      </c>
      <c r="D274" s="15">
        <v>304999</v>
      </c>
      <c r="E274" s="41">
        <v>304999</v>
      </c>
      <c r="F274" s="42" t="str">
        <f t="shared" si="4"/>
        <v>-</v>
      </c>
    </row>
    <row r="275" spans="1:6" ht="12.75">
      <c r="A275" s="12" t="s">
        <v>102</v>
      </c>
      <c r="B275" s="40" t="s">
        <v>62</v>
      </c>
      <c r="C275" s="14" t="s">
        <v>388</v>
      </c>
      <c r="D275" s="15">
        <v>304999</v>
      </c>
      <c r="E275" s="41">
        <v>304999</v>
      </c>
      <c r="F275" s="42" t="str">
        <f t="shared" si="4"/>
        <v>-</v>
      </c>
    </row>
    <row r="276" spans="1:6" ht="22.5">
      <c r="A276" s="12" t="s">
        <v>314</v>
      </c>
      <c r="B276" s="40" t="s">
        <v>62</v>
      </c>
      <c r="C276" s="14" t="s">
        <v>389</v>
      </c>
      <c r="D276" s="15">
        <v>382600</v>
      </c>
      <c r="E276" s="41">
        <v>382600</v>
      </c>
      <c r="F276" s="42" t="str">
        <f t="shared" si="4"/>
        <v>-</v>
      </c>
    </row>
    <row r="277" spans="1:6" ht="12.75">
      <c r="A277" s="12" t="s">
        <v>316</v>
      </c>
      <c r="B277" s="40" t="s">
        <v>62</v>
      </c>
      <c r="C277" s="14" t="s">
        <v>390</v>
      </c>
      <c r="D277" s="15">
        <v>382600</v>
      </c>
      <c r="E277" s="41">
        <v>382600</v>
      </c>
      <c r="F277" s="42" t="str">
        <f t="shared" si="4"/>
        <v>-</v>
      </c>
    </row>
    <row r="278" spans="1:6" ht="45">
      <c r="A278" s="12" t="s">
        <v>318</v>
      </c>
      <c r="B278" s="40" t="s">
        <v>62</v>
      </c>
      <c r="C278" s="14" t="s">
        <v>391</v>
      </c>
      <c r="D278" s="15">
        <v>382600</v>
      </c>
      <c r="E278" s="41">
        <v>382600</v>
      </c>
      <c r="F278" s="42" t="str">
        <f t="shared" si="4"/>
        <v>-</v>
      </c>
    </row>
    <row r="279" spans="1:6" ht="12.75">
      <c r="A279" s="12" t="s">
        <v>72</v>
      </c>
      <c r="B279" s="40" t="s">
        <v>62</v>
      </c>
      <c r="C279" s="14" t="s">
        <v>392</v>
      </c>
      <c r="D279" s="15">
        <v>382600</v>
      </c>
      <c r="E279" s="41">
        <v>382600</v>
      </c>
      <c r="F279" s="42" t="str">
        <f t="shared" si="4"/>
        <v>-</v>
      </c>
    </row>
    <row r="280" spans="1:6" ht="12.75">
      <c r="A280" s="12" t="s">
        <v>321</v>
      </c>
      <c r="B280" s="40" t="s">
        <v>62</v>
      </c>
      <c r="C280" s="14" t="s">
        <v>393</v>
      </c>
      <c r="D280" s="15">
        <v>382600</v>
      </c>
      <c r="E280" s="41">
        <v>382600</v>
      </c>
      <c r="F280" s="42" t="str">
        <f t="shared" si="4"/>
        <v>-</v>
      </c>
    </row>
    <row r="281" spans="1:6" ht="22.5">
      <c r="A281" s="12" t="s">
        <v>323</v>
      </c>
      <c r="B281" s="40" t="s">
        <v>62</v>
      </c>
      <c r="C281" s="14" t="s">
        <v>394</v>
      </c>
      <c r="D281" s="15">
        <v>382600</v>
      </c>
      <c r="E281" s="41">
        <v>382600</v>
      </c>
      <c r="F281" s="42" t="str">
        <f t="shared" si="4"/>
        <v>-</v>
      </c>
    </row>
    <row r="282" spans="1:6" ht="12.75">
      <c r="A282" s="28" t="s">
        <v>395</v>
      </c>
      <c r="B282" s="29" t="s">
        <v>62</v>
      </c>
      <c r="C282" s="30" t="s">
        <v>396</v>
      </c>
      <c r="D282" s="31">
        <v>687599</v>
      </c>
      <c r="E282" s="32">
        <v>687599</v>
      </c>
      <c r="F282" s="33" t="str">
        <f t="shared" si="4"/>
        <v>-</v>
      </c>
    </row>
    <row r="283" spans="1:6" ht="33.75">
      <c r="A283" s="12" t="s">
        <v>263</v>
      </c>
      <c r="B283" s="40" t="s">
        <v>62</v>
      </c>
      <c r="C283" s="14" t="s">
        <v>397</v>
      </c>
      <c r="D283" s="15">
        <v>304999</v>
      </c>
      <c r="E283" s="41">
        <v>304999</v>
      </c>
      <c r="F283" s="42" t="str">
        <f t="shared" si="4"/>
        <v>-</v>
      </c>
    </row>
    <row r="284" spans="1:6" ht="12.75">
      <c r="A284" s="12" t="s">
        <v>265</v>
      </c>
      <c r="B284" s="40" t="s">
        <v>62</v>
      </c>
      <c r="C284" s="14" t="s">
        <v>398</v>
      </c>
      <c r="D284" s="15">
        <v>304999</v>
      </c>
      <c r="E284" s="41">
        <v>304999</v>
      </c>
      <c r="F284" s="42" t="str">
        <f t="shared" si="4"/>
        <v>-</v>
      </c>
    </row>
    <row r="285" spans="1:6" ht="33.75">
      <c r="A285" s="12" t="s">
        <v>267</v>
      </c>
      <c r="B285" s="40" t="s">
        <v>62</v>
      </c>
      <c r="C285" s="14" t="s">
        <v>399</v>
      </c>
      <c r="D285" s="15">
        <v>304999</v>
      </c>
      <c r="E285" s="41">
        <v>304999</v>
      </c>
      <c r="F285" s="42" t="str">
        <f t="shared" si="4"/>
        <v>-</v>
      </c>
    </row>
    <row r="286" spans="1:6" ht="12.75">
      <c r="A286" s="12" t="s">
        <v>72</v>
      </c>
      <c r="B286" s="40" t="s">
        <v>62</v>
      </c>
      <c r="C286" s="14" t="s">
        <v>400</v>
      </c>
      <c r="D286" s="15">
        <v>304999</v>
      </c>
      <c r="E286" s="41">
        <v>304999</v>
      </c>
      <c r="F286" s="42" t="str">
        <f t="shared" si="4"/>
        <v>-</v>
      </c>
    </row>
    <row r="287" spans="1:6" ht="22.5">
      <c r="A287" s="12" t="s">
        <v>314</v>
      </c>
      <c r="B287" s="40" t="s">
        <v>62</v>
      </c>
      <c r="C287" s="14" t="s">
        <v>401</v>
      </c>
      <c r="D287" s="15">
        <v>382600</v>
      </c>
      <c r="E287" s="41">
        <v>382600</v>
      </c>
      <c r="F287" s="42" t="str">
        <f t="shared" si="4"/>
        <v>-</v>
      </c>
    </row>
    <row r="288" spans="1:6" ht="12.75">
      <c r="A288" s="12" t="s">
        <v>316</v>
      </c>
      <c r="B288" s="40" t="s">
        <v>62</v>
      </c>
      <c r="C288" s="14" t="s">
        <v>402</v>
      </c>
      <c r="D288" s="15">
        <v>382600</v>
      </c>
      <c r="E288" s="41">
        <v>382600</v>
      </c>
      <c r="F288" s="42" t="str">
        <f t="shared" si="4"/>
        <v>-</v>
      </c>
    </row>
    <row r="289" spans="1:6" ht="45">
      <c r="A289" s="12" t="s">
        <v>318</v>
      </c>
      <c r="B289" s="40" t="s">
        <v>62</v>
      </c>
      <c r="C289" s="14" t="s">
        <v>403</v>
      </c>
      <c r="D289" s="15">
        <v>382600</v>
      </c>
      <c r="E289" s="41">
        <v>382600</v>
      </c>
      <c r="F289" s="42" t="str">
        <f t="shared" si="4"/>
        <v>-</v>
      </c>
    </row>
    <row r="290" spans="1:6" ht="12.75">
      <c r="A290" s="12" t="s">
        <v>72</v>
      </c>
      <c r="B290" s="40" t="s">
        <v>62</v>
      </c>
      <c r="C290" s="14" t="s">
        <v>404</v>
      </c>
      <c r="D290" s="15">
        <v>382600</v>
      </c>
      <c r="E290" s="41">
        <v>382600</v>
      </c>
      <c r="F290" s="42" t="str">
        <f t="shared" si="4"/>
        <v>-</v>
      </c>
    </row>
    <row r="291" spans="1:6" ht="9" customHeight="1">
      <c r="A291" s="43"/>
      <c r="B291" s="44"/>
      <c r="C291" s="45"/>
      <c r="D291" s="46"/>
      <c r="E291" s="44"/>
      <c r="F291" s="44"/>
    </row>
    <row r="292" spans="1:6" ht="13.5" customHeight="1">
      <c r="A292" s="47" t="s">
        <v>405</v>
      </c>
      <c r="B292" s="48" t="s">
        <v>406</v>
      </c>
      <c r="C292" s="49" t="s">
        <v>63</v>
      </c>
      <c r="D292" s="50">
        <v>3579040.18</v>
      </c>
      <c r="E292" s="50">
        <v>3391966.17</v>
      </c>
      <c r="F292" s="51" t="s">
        <v>407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24.28125" style="0" customWidth="1"/>
    <col min="4" max="6" width="18.7109375" style="0" customWidth="1"/>
  </cols>
  <sheetData>
    <row r="1" spans="1:6" ht="10.5" customHeight="1">
      <c r="A1" s="211" t="s">
        <v>408</v>
      </c>
      <c r="B1" s="211"/>
      <c r="C1" s="211"/>
      <c r="D1" s="211"/>
      <c r="E1" s="211"/>
      <c r="F1" s="211"/>
    </row>
    <row r="2" spans="1:6" ht="12.75" customHeight="1">
      <c r="A2" s="199" t="s">
        <v>409</v>
      </c>
      <c r="B2" s="199"/>
      <c r="C2" s="199"/>
      <c r="D2" s="199"/>
      <c r="E2" s="199"/>
      <c r="F2" s="199"/>
    </row>
    <row r="3" spans="1:6" ht="9" customHeight="1">
      <c r="A3" s="2"/>
      <c r="B3" s="52"/>
      <c r="C3" s="20"/>
      <c r="D3" s="3"/>
      <c r="E3" s="3"/>
      <c r="F3" s="20"/>
    </row>
    <row r="4" spans="1:6" ht="13.5" customHeight="1">
      <c r="A4" s="212" t="s">
        <v>14</v>
      </c>
      <c r="B4" s="203" t="s">
        <v>15</v>
      </c>
      <c r="C4" s="197" t="s">
        <v>410</v>
      </c>
      <c r="D4" s="206" t="s">
        <v>17</v>
      </c>
      <c r="E4" s="206" t="s">
        <v>18</v>
      </c>
      <c r="F4" s="195" t="s">
        <v>19</v>
      </c>
    </row>
    <row r="5" spans="1:6" ht="4.5" customHeight="1">
      <c r="A5" s="213"/>
      <c r="B5" s="204"/>
      <c r="C5" s="198"/>
      <c r="D5" s="207"/>
      <c r="E5" s="207"/>
      <c r="F5" s="196"/>
    </row>
    <row r="6" spans="1:6" ht="6" customHeight="1">
      <c r="A6" s="213"/>
      <c r="B6" s="204"/>
      <c r="C6" s="198"/>
      <c r="D6" s="207"/>
      <c r="E6" s="207"/>
      <c r="F6" s="196"/>
    </row>
    <row r="7" spans="1:6" ht="4.5" customHeight="1">
      <c r="A7" s="213"/>
      <c r="B7" s="204"/>
      <c r="C7" s="198"/>
      <c r="D7" s="207"/>
      <c r="E7" s="207"/>
      <c r="F7" s="196"/>
    </row>
    <row r="8" spans="1:6" ht="6" customHeight="1">
      <c r="A8" s="213"/>
      <c r="B8" s="204"/>
      <c r="C8" s="198"/>
      <c r="D8" s="207"/>
      <c r="E8" s="207"/>
      <c r="F8" s="196"/>
    </row>
    <row r="9" spans="1:6" ht="6" customHeight="1">
      <c r="A9" s="213"/>
      <c r="B9" s="204"/>
      <c r="C9" s="198"/>
      <c r="D9" s="207"/>
      <c r="E9" s="207"/>
      <c r="F9" s="196"/>
    </row>
    <row r="10" spans="1:6" ht="18" customHeight="1">
      <c r="A10" s="214"/>
      <c r="B10" s="205"/>
      <c r="C10" s="215"/>
      <c r="D10" s="208"/>
      <c r="E10" s="208"/>
      <c r="F10" s="216"/>
    </row>
    <row r="11" spans="1:6" ht="13.5" customHeight="1">
      <c r="A11" s="7">
        <v>1</v>
      </c>
      <c r="B11" s="8">
        <v>2</v>
      </c>
      <c r="C11" s="9">
        <v>3</v>
      </c>
      <c r="D11" s="10" t="s">
        <v>20</v>
      </c>
      <c r="E11" s="27" t="s">
        <v>21</v>
      </c>
      <c r="F11" s="11" t="s">
        <v>22</v>
      </c>
    </row>
    <row r="12" spans="1:6" ht="22.5">
      <c r="A12" s="53" t="s">
        <v>411</v>
      </c>
      <c r="B12" s="54" t="s">
        <v>412</v>
      </c>
      <c r="C12" s="55" t="s">
        <v>63</v>
      </c>
      <c r="D12" s="56">
        <v>1616843.5</v>
      </c>
      <c r="E12" s="56">
        <v>-3743485.46</v>
      </c>
      <c r="F12" s="57">
        <v>5360328.96</v>
      </c>
    </row>
    <row r="13" spans="1:6" ht="12.75">
      <c r="A13" s="58" t="s">
        <v>26</v>
      </c>
      <c r="B13" s="59"/>
      <c r="C13" s="60"/>
      <c r="D13" s="61"/>
      <c r="E13" s="61"/>
      <c r="F13" s="62"/>
    </row>
    <row r="14" spans="1:6" ht="22.5">
      <c r="A14" s="28" t="s">
        <v>413</v>
      </c>
      <c r="B14" s="63" t="s">
        <v>414</v>
      </c>
      <c r="C14" s="64" t="s">
        <v>63</v>
      </c>
      <c r="D14" s="31" t="s">
        <v>28</v>
      </c>
      <c r="E14" s="31" t="s">
        <v>28</v>
      </c>
      <c r="F14" s="33" t="s">
        <v>28</v>
      </c>
    </row>
    <row r="15" spans="1:6" ht="12.75">
      <c r="A15" s="58" t="s">
        <v>415</v>
      </c>
      <c r="B15" s="59"/>
      <c r="C15" s="60"/>
      <c r="D15" s="61"/>
      <c r="E15" s="61"/>
      <c r="F15" s="62"/>
    </row>
    <row r="16" spans="1:6" ht="33.75">
      <c r="A16" s="16" t="s">
        <v>416</v>
      </c>
      <c r="B16" s="17" t="s">
        <v>414</v>
      </c>
      <c r="C16" s="65" t="s">
        <v>417</v>
      </c>
      <c r="D16" s="18">
        <v>2000000</v>
      </c>
      <c r="E16" s="18" t="s">
        <v>28</v>
      </c>
      <c r="F16" s="19">
        <v>2000000</v>
      </c>
    </row>
    <row r="17" spans="1:6" ht="33.75">
      <c r="A17" s="12" t="s">
        <v>416</v>
      </c>
      <c r="B17" s="13" t="s">
        <v>414</v>
      </c>
      <c r="C17" s="66" t="s">
        <v>418</v>
      </c>
      <c r="D17" s="15">
        <v>-2000000</v>
      </c>
      <c r="E17" s="15" t="s">
        <v>28</v>
      </c>
      <c r="F17" s="42">
        <v>-2000000</v>
      </c>
    </row>
    <row r="18" spans="1:6" ht="12.75">
      <c r="A18" s="28" t="s">
        <v>419</v>
      </c>
      <c r="B18" s="63" t="s">
        <v>420</v>
      </c>
      <c r="C18" s="64" t="s">
        <v>63</v>
      </c>
      <c r="D18" s="31" t="s">
        <v>28</v>
      </c>
      <c r="E18" s="31" t="s">
        <v>28</v>
      </c>
      <c r="F18" s="33" t="s">
        <v>28</v>
      </c>
    </row>
    <row r="19" spans="1:6" ht="12.75">
      <c r="A19" s="53" t="s">
        <v>421</v>
      </c>
      <c r="B19" s="54" t="s">
        <v>422</v>
      </c>
      <c r="C19" s="55" t="s">
        <v>423</v>
      </c>
      <c r="D19" s="56">
        <v>1616843.5</v>
      </c>
      <c r="E19" s="56">
        <v>-3743485.46</v>
      </c>
      <c r="F19" s="57">
        <v>5360328.96</v>
      </c>
    </row>
    <row r="20" spans="1:6" ht="22.5">
      <c r="A20" s="53" t="s">
        <v>424</v>
      </c>
      <c r="B20" s="54" t="s">
        <v>422</v>
      </c>
      <c r="C20" s="55" t="s">
        <v>425</v>
      </c>
      <c r="D20" s="56">
        <v>1616843.5</v>
      </c>
      <c r="E20" s="56">
        <v>-3743485.46</v>
      </c>
      <c r="F20" s="57">
        <v>5360328.96</v>
      </c>
    </row>
    <row r="21" spans="1:6" ht="45">
      <c r="A21" s="53" t="s">
        <v>426</v>
      </c>
      <c r="B21" s="54" t="s">
        <v>422</v>
      </c>
      <c r="C21" s="55" t="s">
        <v>427</v>
      </c>
      <c r="D21" s="56" t="s">
        <v>28</v>
      </c>
      <c r="E21" s="56" t="s">
        <v>28</v>
      </c>
      <c r="F21" s="57" t="s">
        <v>28</v>
      </c>
    </row>
    <row r="22" spans="1:6" ht="12.75">
      <c r="A22" s="53" t="s">
        <v>428</v>
      </c>
      <c r="B22" s="54" t="s">
        <v>429</v>
      </c>
      <c r="C22" s="55" t="s">
        <v>430</v>
      </c>
      <c r="D22" s="56">
        <v>-62238175.65</v>
      </c>
      <c r="E22" s="56">
        <v>-60970603.78</v>
      </c>
      <c r="F22" s="57" t="s">
        <v>407</v>
      </c>
    </row>
    <row r="23" spans="1:6" ht="22.5">
      <c r="A23" s="53" t="s">
        <v>431</v>
      </c>
      <c r="B23" s="54" t="s">
        <v>429</v>
      </c>
      <c r="C23" s="55" t="s">
        <v>432</v>
      </c>
      <c r="D23" s="56" t="s">
        <v>28</v>
      </c>
      <c r="E23" s="56">
        <v>-62704603.78</v>
      </c>
      <c r="F23" s="57" t="s">
        <v>407</v>
      </c>
    </row>
    <row r="24" spans="1:6" ht="22.5">
      <c r="A24" s="53" t="s">
        <v>431</v>
      </c>
      <c r="B24" s="54" t="s">
        <v>429</v>
      </c>
      <c r="C24" s="55" t="s">
        <v>433</v>
      </c>
      <c r="D24" s="56">
        <v>-62238175.65</v>
      </c>
      <c r="E24" s="56">
        <v>1734000</v>
      </c>
      <c r="F24" s="57" t="s">
        <v>407</v>
      </c>
    </row>
    <row r="25" spans="1:6" ht="12.75">
      <c r="A25" s="53" t="s">
        <v>434</v>
      </c>
      <c r="B25" s="54" t="s">
        <v>429</v>
      </c>
      <c r="C25" s="55" t="s">
        <v>435</v>
      </c>
      <c r="D25" s="56">
        <v>-62238175.65</v>
      </c>
      <c r="E25" s="56">
        <v>1734000</v>
      </c>
      <c r="F25" s="57" t="s">
        <v>407</v>
      </c>
    </row>
    <row r="26" spans="1:6" ht="22.5">
      <c r="A26" s="12" t="s">
        <v>436</v>
      </c>
      <c r="B26" s="13" t="s">
        <v>429</v>
      </c>
      <c r="C26" s="66" t="s">
        <v>437</v>
      </c>
      <c r="D26" s="15" t="s">
        <v>28</v>
      </c>
      <c r="E26" s="15">
        <v>-62704603.78</v>
      </c>
      <c r="F26" s="42" t="s">
        <v>407</v>
      </c>
    </row>
    <row r="27" spans="1:6" ht="22.5">
      <c r="A27" s="12" t="s">
        <v>436</v>
      </c>
      <c r="B27" s="13" t="s">
        <v>429</v>
      </c>
      <c r="C27" s="66" t="s">
        <v>438</v>
      </c>
      <c r="D27" s="15">
        <v>-62238175.65</v>
      </c>
      <c r="E27" s="15">
        <v>1734000</v>
      </c>
      <c r="F27" s="42" t="s">
        <v>407</v>
      </c>
    </row>
    <row r="28" spans="1:6" ht="12.75">
      <c r="A28" s="53" t="s">
        <v>439</v>
      </c>
      <c r="B28" s="54" t="s">
        <v>440</v>
      </c>
      <c r="C28" s="55" t="s">
        <v>441</v>
      </c>
      <c r="D28" s="56">
        <v>63855019.15</v>
      </c>
      <c r="E28" s="56">
        <v>57227118.32</v>
      </c>
      <c r="F28" s="57" t="s">
        <v>407</v>
      </c>
    </row>
    <row r="29" spans="1:6" ht="12.75">
      <c r="A29" s="53" t="s">
        <v>442</v>
      </c>
      <c r="B29" s="54" t="s">
        <v>440</v>
      </c>
      <c r="C29" s="55" t="s">
        <v>443</v>
      </c>
      <c r="D29" s="56">
        <v>63855019.15</v>
      </c>
      <c r="E29" s="56" t="s">
        <v>28</v>
      </c>
      <c r="F29" s="57" t="s">
        <v>407</v>
      </c>
    </row>
    <row r="30" spans="1:6" ht="22.5">
      <c r="A30" s="12" t="s">
        <v>444</v>
      </c>
      <c r="B30" s="13" t="s">
        <v>440</v>
      </c>
      <c r="C30" s="66" t="s">
        <v>445</v>
      </c>
      <c r="D30" s="15" t="s">
        <v>28</v>
      </c>
      <c r="E30" s="15">
        <v>57227118.32</v>
      </c>
      <c r="F30" s="42" t="s">
        <v>407</v>
      </c>
    </row>
    <row r="31" spans="1:6" ht="22.5">
      <c r="A31" s="12" t="s">
        <v>444</v>
      </c>
      <c r="B31" s="13" t="s">
        <v>440</v>
      </c>
      <c r="C31" s="66" t="s">
        <v>446</v>
      </c>
      <c r="D31" s="15">
        <v>63855019.15</v>
      </c>
      <c r="E31" s="15" t="s">
        <v>28</v>
      </c>
      <c r="F31" s="42" t="s">
        <v>407</v>
      </c>
    </row>
    <row r="32" spans="1:6" ht="12.75" customHeight="1">
      <c r="A32" s="67"/>
      <c r="B32" s="68"/>
      <c r="C32" s="69"/>
      <c r="D32" s="70"/>
      <c r="E32" s="70"/>
      <c r="F32" s="71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0"/>
  <sheetViews>
    <sheetView showGridLines="0" tabSelected="1" zoomScalePageLayoutView="0" workbookViewId="0" topLeftCell="A67">
      <selection activeCell="C68" sqref="C68"/>
    </sheetView>
  </sheetViews>
  <sheetFormatPr defaultColWidth="9.140625" defaultRowHeight="12.75" customHeight="1"/>
  <cols>
    <col min="1" max="1" width="43.7109375" style="134" customWidth="1"/>
    <col min="2" max="2" width="6.140625" style="134" customWidth="1"/>
    <col min="3" max="3" width="40.7109375" style="134" customWidth="1"/>
    <col min="4" max="4" width="21.00390625" style="134" customWidth="1"/>
    <col min="5" max="5" width="18.7109375" style="134" customWidth="1"/>
    <col min="6" max="6" width="19.421875" style="134" customWidth="1"/>
    <col min="7" max="16384" width="9.140625" style="134" customWidth="1"/>
  </cols>
  <sheetData>
    <row r="1" spans="1:6" ht="15">
      <c r="A1" s="199"/>
      <c r="B1" s="199"/>
      <c r="C1" s="199"/>
      <c r="D1" s="199"/>
      <c r="E1" s="188"/>
      <c r="F1" s="188"/>
    </row>
    <row r="2" spans="1:6" ht="16.5" customHeight="1" thickBot="1">
      <c r="A2" s="199" t="s">
        <v>0</v>
      </c>
      <c r="B2" s="199"/>
      <c r="C2" s="199"/>
      <c r="D2" s="199"/>
      <c r="E2" s="189"/>
      <c r="F2" s="139" t="s">
        <v>1</v>
      </c>
    </row>
    <row r="3" spans="1:6" ht="12.75">
      <c r="A3" s="2"/>
      <c r="B3" s="2"/>
      <c r="C3" s="2"/>
      <c r="D3" s="2"/>
      <c r="E3" s="187" t="s">
        <v>2</v>
      </c>
      <c r="F3" s="138" t="s">
        <v>3</v>
      </c>
    </row>
    <row r="4" spans="1:6" ht="12.75">
      <c r="A4" s="217" t="s">
        <v>880</v>
      </c>
      <c r="B4" s="217"/>
      <c r="C4" s="217"/>
      <c r="D4" s="217"/>
      <c r="E4" s="189" t="s">
        <v>4</v>
      </c>
      <c r="F4" s="137">
        <v>43221</v>
      </c>
    </row>
    <row r="5" spans="1:6" ht="12" customHeight="1">
      <c r="A5" s="217" t="s">
        <v>882</v>
      </c>
      <c r="B5" s="217"/>
      <c r="C5" s="217"/>
      <c r="D5" s="217"/>
      <c r="E5" s="189" t="s">
        <v>882</v>
      </c>
      <c r="F5" s="4" t="s">
        <v>706</v>
      </c>
    </row>
    <row r="6" spans="1:6" ht="14.25" customHeight="1">
      <c r="A6" s="3"/>
      <c r="B6" s="3"/>
      <c r="C6" s="3"/>
      <c r="D6" s="3"/>
      <c r="E6" s="189" t="s">
        <v>5</v>
      </c>
      <c r="F6" s="4" t="s">
        <v>12</v>
      </c>
    </row>
    <row r="7" spans="1:6" ht="25.5" customHeight="1">
      <c r="A7" s="190" t="s">
        <v>883</v>
      </c>
      <c r="B7" s="218" t="s">
        <v>602</v>
      </c>
      <c r="C7" s="219"/>
      <c r="D7" s="219"/>
      <c r="E7" s="189" t="s">
        <v>6</v>
      </c>
      <c r="F7" s="5" t="s">
        <v>707</v>
      </c>
    </row>
    <row r="8" spans="1:6" ht="25.5" customHeight="1">
      <c r="A8" s="190" t="s">
        <v>884</v>
      </c>
      <c r="B8" s="220" t="s">
        <v>705</v>
      </c>
      <c r="C8" s="220"/>
      <c r="D8" s="220"/>
      <c r="E8" s="189" t="s">
        <v>7</v>
      </c>
      <c r="F8" s="136"/>
    </row>
    <row r="9" spans="1:6" ht="13.5" thickBot="1">
      <c r="A9" s="190" t="s">
        <v>10</v>
      </c>
      <c r="B9" s="190"/>
      <c r="C9" s="190"/>
      <c r="D9" s="6"/>
      <c r="E9" s="189"/>
      <c r="F9" s="135" t="s">
        <v>9</v>
      </c>
    </row>
    <row r="10" spans="1:6" ht="20.25" customHeight="1" thickBot="1">
      <c r="A10" s="190" t="s">
        <v>11</v>
      </c>
      <c r="B10" s="190"/>
      <c r="C10" s="191"/>
      <c r="D10" s="6"/>
      <c r="E10" s="189" t="s">
        <v>8</v>
      </c>
      <c r="F10" s="192" t="s">
        <v>9</v>
      </c>
    </row>
    <row r="11" spans="1:6" ht="3.75" customHeight="1" thickBot="1">
      <c r="A11" s="199" t="s">
        <v>13</v>
      </c>
      <c r="B11" s="199"/>
      <c r="C11" s="199"/>
      <c r="D11" s="199"/>
      <c r="E11" s="1"/>
      <c r="F11" s="193"/>
    </row>
    <row r="12" spans="1:6" ht="3" customHeight="1">
      <c r="A12" s="212" t="s">
        <v>14</v>
      </c>
      <c r="B12" s="203" t="s">
        <v>15</v>
      </c>
      <c r="C12" s="203" t="s">
        <v>16</v>
      </c>
      <c r="D12" s="206" t="s">
        <v>17</v>
      </c>
      <c r="E12" s="206" t="s">
        <v>18</v>
      </c>
      <c r="F12" s="195" t="s">
        <v>19</v>
      </c>
    </row>
    <row r="13" spans="1:6" ht="3" customHeight="1">
      <c r="A13" s="213"/>
      <c r="B13" s="204"/>
      <c r="C13" s="204"/>
      <c r="D13" s="207"/>
      <c r="E13" s="207"/>
      <c r="F13" s="196"/>
    </row>
    <row r="14" spans="1:6" ht="3" customHeight="1">
      <c r="A14" s="213"/>
      <c r="B14" s="204"/>
      <c r="C14" s="204"/>
      <c r="D14" s="207"/>
      <c r="E14" s="207"/>
      <c r="F14" s="196"/>
    </row>
    <row r="15" spans="1:6" ht="3" customHeight="1">
      <c r="A15" s="213"/>
      <c r="B15" s="204"/>
      <c r="C15" s="204"/>
      <c r="D15" s="207"/>
      <c r="E15" s="207"/>
      <c r="F15" s="196"/>
    </row>
    <row r="16" spans="1:6" ht="3" customHeight="1">
      <c r="A16" s="213"/>
      <c r="B16" s="204"/>
      <c r="C16" s="204"/>
      <c r="D16" s="207"/>
      <c r="E16" s="207"/>
      <c r="F16" s="196"/>
    </row>
    <row r="17" spans="1:6" ht="23.25" customHeight="1">
      <c r="A17" s="213"/>
      <c r="B17" s="204"/>
      <c r="C17" s="204"/>
      <c r="D17" s="207"/>
      <c r="E17" s="207"/>
      <c r="F17" s="196"/>
    </row>
    <row r="18" spans="1:6" ht="12" customHeight="1">
      <c r="A18" s="214"/>
      <c r="B18" s="205"/>
      <c r="C18" s="205"/>
      <c r="D18" s="208"/>
      <c r="E18" s="208"/>
      <c r="F18" s="216"/>
    </row>
    <row r="19" spans="1:6" ht="13.5" thickBot="1">
      <c r="A19" s="7">
        <v>1</v>
      </c>
      <c r="B19" s="8">
        <v>2</v>
      </c>
      <c r="C19" s="9">
        <v>3</v>
      </c>
      <c r="D19" s="10" t="s">
        <v>20</v>
      </c>
      <c r="E19" s="194" t="s">
        <v>21</v>
      </c>
      <c r="F19" s="11" t="s">
        <v>22</v>
      </c>
    </row>
    <row r="20" spans="1:6" ht="12.75">
      <c r="A20" s="12" t="s">
        <v>23</v>
      </c>
      <c r="B20" s="13" t="s">
        <v>24</v>
      </c>
      <c r="C20" s="14" t="s">
        <v>25</v>
      </c>
      <c r="D20" s="15">
        <v>43100300</v>
      </c>
      <c r="E20" s="180">
        <v>10405511.79</v>
      </c>
      <c r="F20" s="15">
        <f>IF(OR(D20="-",IF(E20="-",0,E20)&gt;=IF(D20="-",0,D20)),"-",IF(D20="-",0,D20)-IF(E20="-",0,E20))</f>
        <v>32694788.21</v>
      </c>
    </row>
    <row r="21" spans="1:6" ht="12.75">
      <c r="A21" s="181" t="s">
        <v>26</v>
      </c>
      <c r="B21" s="182"/>
      <c r="C21" s="183"/>
      <c r="D21" s="184"/>
      <c r="E21" s="184"/>
      <c r="F21" s="185"/>
    </row>
    <row r="22" spans="1:6" ht="12.75">
      <c r="A22" s="16" t="s">
        <v>601</v>
      </c>
      <c r="B22" s="17" t="s">
        <v>24</v>
      </c>
      <c r="C22" s="140" t="s">
        <v>600</v>
      </c>
      <c r="D22" s="18">
        <v>21475200</v>
      </c>
      <c r="E22" s="18">
        <v>5788973.85</v>
      </c>
      <c r="F22" s="19">
        <f aca="true" t="shared" si="0" ref="F22:F85">IF(OR(D22="-",IF(E22="-",0,E22)&gt;=IF(D22="-",0,D22)),"-",IF(D22="-",0,D22)-IF(E22="-",0,E22))</f>
        <v>15686226.15</v>
      </c>
    </row>
    <row r="23" spans="1:6" ht="12.75">
      <c r="A23" s="16" t="s">
        <v>599</v>
      </c>
      <c r="B23" s="17" t="s">
        <v>24</v>
      </c>
      <c r="C23" s="140" t="s">
        <v>796</v>
      </c>
      <c r="D23" s="18">
        <v>3198900</v>
      </c>
      <c r="E23" s="18">
        <v>855470.73</v>
      </c>
      <c r="F23" s="19">
        <f t="shared" si="0"/>
        <v>2343429.27</v>
      </c>
    </row>
    <row r="24" spans="1:6" ht="24.75" customHeight="1">
      <c r="A24" s="16" t="s">
        <v>27</v>
      </c>
      <c r="B24" s="17" t="s">
        <v>24</v>
      </c>
      <c r="C24" s="140" t="s">
        <v>797</v>
      </c>
      <c r="D24" s="18">
        <v>3198900</v>
      </c>
      <c r="E24" s="18">
        <v>855470.73</v>
      </c>
      <c r="F24" s="19">
        <f t="shared" si="0"/>
        <v>2343429.27</v>
      </c>
    </row>
    <row r="25" spans="1:6" ht="54.75" customHeight="1">
      <c r="A25" s="16" t="s">
        <v>798</v>
      </c>
      <c r="B25" s="17" t="s">
        <v>24</v>
      </c>
      <c r="C25" s="140" t="s">
        <v>799</v>
      </c>
      <c r="D25" s="18">
        <v>3168700</v>
      </c>
      <c r="E25" s="18">
        <v>849515.16</v>
      </c>
      <c r="F25" s="19">
        <f t="shared" si="0"/>
        <v>2319184.84</v>
      </c>
    </row>
    <row r="26" spans="1:6" ht="96" customHeight="1">
      <c r="A26" s="186" t="s">
        <v>800</v>
      </c>
      <c r="B26" s="17" t="s">
        <v>24</v>
      </c>
      <c r="C26" s="140" t="s">
        <v>801</v>
      </c>
      <c r="D26" s="18" t="s">
        <v>28</v>
      </c>
      <c r="E26" s="18">
        <v>848349.93</v>
      </c>
      <c r="F26" s="19" t="str">
        <f t="shared" si="0"/>
        <v>-</v>
      </c>
    </row>
    <row r="27" spans="1:6" ht="77.25" customHeight="1">
      <c r="A27" s="186" t="s">
        <v>802</v>
      </c>
      <c r="B27" s="17" t="s">
        <v>24</v>
      </c>
      <c r="C27" s="140" t="s">
        <v>803</v>
      </c>
      <c r="D27" s="18" t="s">
        <v>28</v>
      </c>
      <c r="E27" s="18">
        <v>11.32</v>
      </c>
      <c r="F27" s="19" t="str">
        <f t="shared" si="0"/>
        <v>-</v>
      </c>
    </row>
    <row r="28" spans="1:6" ht="92.25" customHeight="1">
      <c r="A28" s="186" t="s">
        <v>804</v>
      </c>
      <c r="B28" s="17" t="s">
        <v>24</v>
      </c>
      <c r="C28" s="140" t="s">
        <v>805</v>
      </c>
      <c r="D28" s="18" t="s">
        <v>28</v>
      </c>
      <c r="E28" s="18">
        <v>1153.91</v>
      </c>
      <c r="F28" s="19" t="str">
        <f t="shared" si="0"/>
        <v>-</v>
      </c>
    </row>
    <row r="29" spans="1:6" ht="102" customHeight="1">
      <c r="A29" s="186" t="s">
        <v>738</v>
      </c>
      <c r="B29" s="17" t="s">
        <v>24</v>
      </c>
      <c r="C29" s="140" t="s">
        <v>806</v>
      </c>
      <c r="D29" s="18">
        <v>1500</v>
      </c>
      <c r="E29" s="18">
        <v>3239.57</v>
      </c>
      <c r="F29" s="19" t="str">
        <f t="shared" si="0"/>
        <v>-</v>
      </c>
    </row>
    <row r="30" spans="1:6" ht="127.5" customHeight="1">
      <c r="A30" s="186" t="s">
        <v>807</v>
      </c>
      <c r="B30" s="17" t="s">
        <v>24</v>
      </c>
      <c r="C30" s="140" t="s">
        <v>808</v>
      </c>
      <c r="D30" s="18" t="s">
        <v>28</v>
      </c>
      <c r="E30" s="18">
        <v>1142.2</v>
      </c>
      <c r="F30" s="19" t="str">
        <f t="shared" si="0"/>
        <v>-</v>
      </c>
    </row>
    <row r="31" spans="1:6" ht="153" customHeight="1">
      <c r="A31" s="186" t="s">
        <v>809</v>
      </c>
      <c r="B31" s="17" t="s">
        <v>24</v>
      </c>
      <c r="C31" s="140" t="s">
        <v>810</v>
      </c>
      <c r="D31" s="18" t="s">
        <v>28</v>
      </c>
      <c r="E31" s="18">
        <v>56.14</v>
      </c>
      <c r="F31" s="19" t="str">
        <f t="shared" si="0"/>
        <v>-</v>
      </c>
    </row>
    <row r="32" spans="1:6" ht="51" customHeight="1">
      <c r="A32" s="186" t="s">
        <v>811</v>
      </c>
      <c r="B32" s="17" t="s">
        <v>24</v>
      </c>
      <c r="C32" s="140" t="s">
        <v>812</v>
      </c>
      <c r="D32" s="18" t="s">
        <v>28</v>
      </c>
      <c r="E32" s="18">
        <v>2041.23</v>
      </c>
      <c r="F32" s="19" t="str">
        <f t="shared" si="0"/>
        <v>-</v>
      </c>
    </row>
    <row r="33" spans="1:6" ht="89.25" customHeight="1">
      <c r="A33" s="16" t="s">
        <v>29</v>
      </c>
      <c r="B33" s="17" t="s">
        <v>24</v>
      </c>
      <c r="C33" s="140" t="s">
        <v>813</v>
      </c>
      <c r="D33" s="18">
        <v>28700</v>
      </c>
      <c r="E33" s="18">
        <v>2716</v>
      </c>
      <c r="F33" s="19">
        <f t="shared" si="0"/>
        <v>25984</v>
      </c>
    </row>
    <row r="34" spans="1:6" ht="89.25" customHeight="1">
      <c r="A34" s="16" t="s">
        <v>814</v>
      </c>
      <c r="B34" s="17" t="s">
        <v>24</v>
      </c>
      <c r="C34" s="140" t="s">
        <v>815</v>
      </c>
      <c r="D34" s="18" t="s">
        <v>28</v>
      </c>
      <c r="E34" s="18">
        <v>2316</v>
      </c>
      <c r="F34" s="19" t="str">
        <f t="shared" si="0"/>
        <v>-</v>
      </c>
    </row>
    <row r="35" spans="1:6" ht="67.5">
      <c r="A35" s="16" t="s">
        <v>816</v>
      </c>
      <c r="B35" s="17" t="s">
        <v>24</v>
      </c>
      <c r="C35" s="140" t="s">
        <v>817</v>
      </c>
      <c r="D35" s="18" t="s">
        <v>28</v>
      </c>
      <c r="E35" s="18">
        <v>400</v>
      </c>
      <c r="F35" s="19" t="str">
        <f t="shared" si="0"/>
        <v>-</v>
      </c>
    </row>
    <row r="36" spans="1:6" ht="27.75" customHeight="1">
      <c r="A36" s="16" t="s">
        <v>598</v>
      </c>
      <c r="B36" s="17" t="s">
        <v>24</v>
      </c>
      <c r="C36" s="140" t="s">
        <v>818</v>
      </c>
      <c r="D36" s="18">
        <v>2219500</v>
      </c>
      <c r="E36" s="18">
        <v>878885.57</v>
      </c>
      <c r="F36" s="19">
        <f t="shared" si="0"/>
        <v>1340614.4300000002</v>
      </c>
    </row>
    <row r="37" spans="1:6" ht="22.5">
      <c r="A37" s="16" t="s">
        <v>30</v>
      </c>
      <c r="B37" s="17" t="s">
        <v>24</v>
      </c>
      <c r="C37" s="140" t="s">
        <v>819</v>
      </c>
      <c r="D37" s="18">
        <v>2219500</v>
      </c>
      <c r="E37" s="18">
        <v>878885.57</v>
      </c>
      <c r="F37" s="19">
        <f t="shared" si="0"/>
        <v>1340614.4300000002</v>
      </c>
    </row>
    <row r="38" spans="1:6" ht="67.5">
      <c r="A38" s="16" t="s">
        <v>31</v>
      </c>
      <c r="B38" s="17" t="s">
        <v>24</v>
      </c>
      <c r="C38" s="140" t="s">
        <v>820</v>
      </c>
      <c r="D38" s="18">
        <v>714300</v>
      </c>
      <c r="E38" s="18">
        <v>373568.24</v>
      </c>
      <c r="F38" s="19">
        <f t="shared" si="0"/>
        <v>340731.76</v>
      </c>
    </row>
    <row r="39" spans="1:6" ht="78.75">
      <c r="A39" s="186" t="s">
        <v>32</v>
      </c>
      <c r="B39" s="17" t="s">
        <v>24</v>
      </c>
      <c r="C39" s="140" t="s">
        <v>821</v>
      </c>
      <c r="D39" s="18">
        <v>9700</v>
      </c>
      <c r="E39" s="18">
        <v>2692.84</v>
      </c>
      <c r="F39" s="19">
        <f t="shared" si="0"/>
        <v>7007.16</v>
      </c>
    </row>
    <row r="40" spans="1:6" ht="67.5">
      <c r="A40" s="16" t="s">
        <v>33</v>
      </c>
      <c r="B40" s="17" t="s">
        <v>24</v>
      </c>
      <c r="C40" s="140" t="s">
        <v>822</v>
      </c>
      <c r="D40" s="18">
        <v>1495500</v>
      </c>
      <c r="E40" s="18">
        <v>583893</v>
      </c>
      <c r="F40" s="19">
        <f t="shared" si="0"/>
        <v>911607</v>
      </c>
    </row>
    <row r="41" spans="1:6" ht="67.5">
      <c r="A41" s="16" t="s">
        <v>34</v>
      </c>
      <c r="B41" s="17" t="s">
        <v>24</v>
      </c>
      <c r="C41" s="140" t="s">
        <v>823</v>
      </c>
      <c r="D41" s="18" t="s">
        <v>28</v>
      </c>
      <c r="E41" s="18">
        <v>-81268.51</v>
      </c>
      <c r="F41" s="19" t="str">
        <f t="shared" si="0"/>
        <v>-</v>
      </c>
    </row>
    <row r="42" spans="1:6" ht="17.25" customHeight="1">
      <c r="A42" s="16" t="s">
        <v>597</v>
      </c>
      <c r="B42" s="17" t="s">
        <v>24</v>
      </c>
      <c r="C42" s="140" t="s">
        <v>824</v>
      </c>
      <c r="D42" s="18">
        <v>15925300</v>
      </c>
      <c r="E42" s="18">
        <v>3987574.05</v>
      </c>
      <c r="F42" s="19">
        <f t="shared" si="0"/>
        <v>11937725.95</v>
      </c>
    </row>
    <row r="43" spans="1:6" ht="15.75" customHeight="1">
      <c r="A43" s="16" t="s">
        <v>35</v>
      </c>
      <c r="B43" s="17" t="s">
        <v>24</v>
      </c>
      <c r="C43" s="140" t="s">
        <v>825</v>
      </c>
      <c r="D43" s="18">
        <v>1037700</v>
      </c>
      <c r="E43" s="18">
        <v>195877.92</v>
      </c>
      <c r="F43" s="19">
        <f t="shared" si="0"/>
        <v>841822.08</v>
      </c>
    </row>
    <row r="44" spans="1:6" ht="35.25" customHeight="1">
      <c r="A44" s="16" t="s">
        <v>36</v>
      </c>
      <c r="B44" s="17" t="s">
        <v>24</v>
      </c>
      <c r="C44" s="140" t="s">
        <v>826</v>
      </c>
      <c r="D44" s="18">
        <v>1037700</v>
      </c>
      <c r="E44" s="18">
        <v>195877.92</v>
      </c>
      <c r="F44" s="19">
        <f t="shared" si="0"/>
        <v>841822.08</v>
      </c>
    </row>
    <row r="45" spans="1:6" ht="70.5" customHeight="1">
      <c r="A45" s="16" t="s">
        <v>827</v>
      </c>
      <c r="B45" s="17" t="s">
        <v>24</v>
      </c>
      <c r="C45" s="140" t="s">
        <v>828</v>
      </c>
      <c r="D45" s="18" t="s">
        <v>28</v>
      </c>
      <c r="E45" s="18">
        <v>178589.99</v>
      </c>
      <c r="F45" s="19" t="str">
        <f t="shared" si="0"/>
        <v>-</v>
      </c>
    </row>
    <row r="46" spans="1:6" ht="45">
      <c r="A46" s="16" t="s">
        <v>829</v>
      </c>
      <c r="B46" s="17" t="s">
        <v>24</v>
      </c>
      <c r="C46" s="140" t="s">
        <v>830</v>
      </c>
      <c r="D46" s="18" t="s">
        <v>28</v>
      </c>
      <c r="E46" s="18">
        <v>17287.93</v>
      </c>
      <c r="F46" s="19" t="str">
        <f t="shared" si="0"/>
        <v>-</v>
      </c>
    </row>
    <row r="47" spans="1:6" ht="12.75">
      <c r="A47" s="16" t="s">
        <v>37</v>
      </c>
      <c r="B47" s="17" t="s">
        <v>24</v>
      </c>
      <c r="C47" s="140" t="s">
        <v>831</v>
      </c>
      <c r="D47" s="18">
        <v>14887600</v>
      </c>
      <c r="E47" s="18">
        <v>3791696.13</v>
      </c>
      <c r="F47" s="19">
        <f t="shared" si="0"/>
        <v>11095903.870000001</v>
      </c>
    </row>
    <row r="48" spans="1:6" ht="12.75">
      <c r="A48" s="16" t="s">
        <v>38</v>
      </c>
      <c r="B48" s="17" t="s">
        <v>24</v>
      </c>
      <c r="C48" s="140" t="s">
        <v>832</v>
      </c>
      <c r="D48" s="18">
        <v>9804700</v>
      </c>
      <c r="E48" s="18">
        <v>2985209.02</v>
      </c>
      <c r="F48" s="19">
        <f t="shared" si="0"/>
        <v>6819490.98</v>
      </c>
    </row>
    <row r="49" spans="1:6" ht="33.75">
      <c r="A49" s="16" t="s">
        <v>728</v>
      </c>
      <c r="B49" s="17" t="s">
        <v>24</v>
      </c>
      <c r="C49" s="140" t="s">
        <v>833</v>
      </c>
      <c r="D49" s="18">
        <v>9804700</v>
      </c>
      <c r="E49" s="18">
        <v>2985209.02</v>
      </c>
      <c r="F49" s="19">
        <f t="shared" si="0"/>
        <v>6819490.98</v>
      </c>
    </row>
    <row r="50" spans="1:6" ht="15.75" customHeight="1">
      <c r="A50" s="16" t="s">
        <v>39</v>
      </c>
      <c r="B50" s="17" t="s">
        <v>24</v>
      </c>
      <c r="C50" s="140" t="s">
        <v>834</v>
      </c>
      <c r="D50" s="18">
        <v>5082900</v>
      </c>
      <c r="E50" s="18">
        <v>806487.11</v>
      </c>
      <c r="F50" s="19">
        <f t="shared" si="0"/>
        <v>4276412.89</v>
      </c>
    </row>
    <row r="51" spans="1:6" ht="33.75">
      <c r="A51" s="16" t="s">
        <v>835</v>
      </c>
      <c r="B51" s="17" t="s">
        <v>24</v>
      </c>
      <c r="C51" s="140" t="s">
        <v>836</v>
      </c>
      <c r="D51" s="18">
        <v>5082900</v>
      </c>
      <c r="E51" s="18">
        <v>806487.11</v>
      </c>
      <c r="F51" s="19">
        <f t="shared" si="0"/>
        <v>4276412.89</v>
      </c>
    </row>
    <row r="52" spans="1:6" ht="18" customHeight="1">
      <c r="A52" s="16" t="s">
        <v>596</v>
      </c>
      <c r="B52" s="17" t="s">
        <v>24</v>
      </c>
      <c r="C52" s="140" t="s">
        <v>837</v>
      </c>
      <c r="D52" s="18" t="s">
        <v>28</v>
      </c>
      <c r="E52" s="18">
        <v>575</v>
      </c>
      <c r="F52" s="19" t="str">
        <f t="shared" si="0"/>
        <v>-</v>
      </c>
    </row>
    <row r="53" spans="1:6" ht="36.75" customHeight="1">
      <c r="A53" s="16" t="s">
        <v>40</v>
      </c>
      <c r="B53" s="17" t="s">
        <v>24</v>
      </c>
      <c r="C53" s="140" t="s">
        <v>838</v>
      </c>
      <c r="D53" s="18" t="s">
        <v>28</v>
      </c>
      <c r="E53" s="18">
        <v>575</v>
      </c>
      <c r="F53" s="19" t="str">
        <f t="shared" si="0"/>
        <v>-</v>
      </c>
    </row>
    <row r="54" spans="1:6" ht="73.5" customHeight="1">
      <c r="A54" s="16" t="s">
        <v>41</v>
      </c>
      <c r="B54" s="17" t="s">
        <v>24</v>
      </c>
      <c r="C54" s="140" t="s">
        <v>839</v>
      </c>
      <c r="D54" s="18" t="s">
        <v>28</v>
      </c>
      <c r="E54" s="18">
        <v>575</v>
      </c>
      <c r="F54" s="19" t="str">
        <f t="shared" si="0"/>
        <v>-</v>
      </c>
    </row>
    <row r="55" spans="1:6" ht="60" customHeight="1">
      <c r="A55" s="16" t="s">
        <v>41</v>
      </c>
      <c r="B55" s="17" t="s">
        <v>24</v>
      </c>
      <c r="C55" s="140" t="s">
        <v>840</v>
      </c>
      <c r="D55" s="18" t="s">
        <v>28</v>
      </c>
      <c r="E55" s="18">
        <v>575</v>
      </c>
      <c r="F55" s="19" t="str">
        <f t="shared" si="0"/>
        <v>-</v>
      </c>
    </row>
    <row r="56" spans="1:6" ht="35.25" customHeight="1">
      <c r="A56" s="16" t="s">
        <v>595</v>
      </c>
      <c r="B56" s="17" t="s">
        <v>24</v>
      </c>
      <c r="C56" s="140" t="s">
        <v>729</v>
      </c>
      <c r="D56" s="18">
        <v>15800</v>
      </c>
      <c r="E56" s="18">
        <v>29514.94</v>
      </c>
      <c r="F56" s="19" t="str">
        <f t="shared" si="0"/>
        <v>-</v>
      </c>
    </row>
    <row r="57" spans="1:6" ht="67.5" customHeight="1">
      <c r="A57" s="186" t="s">
        <v>42</v>
      </c>
      <c r="B57" s="17" t="s">
        <v>24</v>
      </c>
      <c r="C57" s="140" t="s">
        <v>841</v>
      </c>
      <c r="D57" s="18">
        <v>15800</v>
      </c>
      <c r="E57" s="18">
        <v>4019.76</v>
      </c>
      <c r="F57" s="19">
        <f t="shared" si="0"/>
        <v>11780.24</v>
      </c>
    </row>
    <row r="58" spans="1:6" ht="33.75">
      <c r="A58" s="16" t="s">
        <v>43</v>
      </c>
      <c r="B58" s="17" t="s">
        <v>24</v>
      </c>
      <c r="C58" s="140" t="s">
        <v>842</v>
      </c>
      <c r="D58" s="18">
        <v>15800</v>
      </c>
      <c r="E58" s="18">
        <v>4019.76</v>
      </c>
      <c r="F58" s="19">
        <f t="shared" si="0"/>
        <v>11780.24</v>
      </c>
    </row>
    <row r="59" spans="1:6" ht="33" customHeight="1">
      <c r="A59" s="16" t="s">
        <v>44</v>
      </c>
      <c r="B59" s="17" t="s">
        <v>24</v>
      </c>
      <c r="C59" s="140" t="s">
        <v>843</v>
      </c>
      <c r="D59" s="18">
        <v>15800</v>
      </c>
      <c r="E59" s="18">
        <v>4019.76</v>
      </c>
      <c r="F59" s="19">
        <f t="shared" si="0"/>
        <v>11780.24</v>
      </c>
    </row>
    <row r="60" spans="1:6" ht="65.25" customHeight="1">
      <c r="A60" s="186" t="s">
        <v>764</v>
      </c>
      <c r="B60" s="17" t="s">
        <v>24</v>
      </c>
      <c r="C60" s="140" t="s">
        <v>844</v>
      </c>
      <c r="D60" s="18" t="s">
        <v>28</v>
      </c>
      <c r="E60" s="18">
        <v>25495.18</v>
      </c>
      <c r="F60" s="19" t="str">
        <f t="shared" si="0"/>
        <v>-</v>
      </c>
    </row>
    <row r="61" spans="1:6" ht="70.5" customHeight="1">
      <c r="A61" s="186" t="s">
        <v>765</v>
      </c>
      <c r="B61" s="17" t="s">
        <v>24</v>
      </c>
      <c r="C61" s="140" t="s">
        <v>845</v>
      </c>
      <c r="D61" s="18" t="s">
        <v>28</v>
      </c>
      <c r="E61" s="18">
        <v>25495.18</v>
      </c>
      <c r="F61" s="19" t="str">
        <f t="shared" si="0"/>
        <v>-</v>
      </c>
    </row>
    <row r="62" spans="1:6" ht="69" customHeight="1">
      <c r="A62" s="16" t="s">
        <v>766</v>
      </c>
      <c r="B62" s="17" t="s">
        <v>24</v>
      </c>
      <c r="C62" s="140" t="s">
        <v>846</v>
      </c>
      <c r="D62" s="18" t="s">
        <v>28</v>
      </c>
      <c r="E62" s="18">
        <v>25495.18</v>
      </c>
      <c r="F62" s="19" t="str">
        <f t="shared" si="0"/>
        <v>-</v>
      </c>
    </row>
    <row r="63" spans="1:6" ht="27" customHeight="1">
      <c r="A63" s="16" t="s">
        <v>594</v>
      </c>
      <c r="B63" s="17" t="s">
        <v>24</v>
      </c>
      <c r="C63" s="140" t="s">
        <v>847</v>
      </c>
      <c r="D63" s="18">
        <v>23200</v>
      </c>
      <c r="E63" s="18">
        <v>23195.49</v>
      </c>
      <c r="F63" s="19">
        <f t="shared" si="0"/>
        <v>4.509999999998399</v>
      </c>
    </row>
    <row r="64" spans="1:6" ht="66.75" customHeight="1">
      <c r="A64" s="186" t="s">
        <v>45</v>
      </c>
      <c r="B64" s="17" t="s">
        <v>24</v>
      </c>
      <c r="C64" s="140" t="s">
        <v>848</v>
      </c>
      <c r="D64" s="18">
        <v>23200</v>
      </c>
      <c r="E64" s="18">
        <v>23195.49</v>
      </c>
      <c r="F64" s="19">
        <f t="shared" si="0"/>
        <v>4.509999999998399</v>
      </c>
    </row>
    <row r="65" spans="1:6" ht="82.5" customHeight="1">
      <c r="A65" s="186" t="s">
        <v>593</v>
      </c>
      <c r="B65" s="17" t="s">
        <v>24</v>
      </c>
      <c r="C65" s="140" t="s">
        <v>849</v>
      </c>
      <c r="D65" s="18">
        <v>23200</v>
      </c>
      <c r="E65" s="18">
        <v>23195.49</v>
      </c>
      <c r="F65" s="19">
        <f t="shared" si="0"/>
        <v>4.509999999998399</v>
      </c>
    </row>
    <row r="66" spans="1:6" ht="69.75" customHeight="1">
      <c r="A66" s="186" t="s">
        <v>46</v>
      </c>
      <c r="B66" s="17" t="s">
        <v>24</v>
      </c>
      <c r="C66" s="140" t="s">
        <v>850</v>
      </c>
      <c r="D66" s="18">
        <v>23200</v>
      </c>
      <c r="E66" s="18">
        <v>23195.49</v>
      </c>
      <c r="F66" s="19">
        <f t="shared" si="0"/>
        <v>4.509999999998399</v>
      </c>
    </row>
    <row r="67" spans="1:6" ht="12.75">
      <c r="A67" s="16" t="s">
        <v>592</v>
      </c>
      <c r="B67" s="17" t="s">
        <v>24</v>
      </c>
      <c r="C67" s="140" t="s">
        <v>851</v>
      </c>
      <c r="D67" s="18">
        <v>82500</v>
      </c>
      <c r="E67" s="18" t="s">
        <v>28</v>
      </c>
      <c r="F67" s="19">
        <f t="shared" si="0"/>
        <v>82500</v>
      </c>
    </row>
    <row r="68" spans="1:6" ht="22.5">
      <c r="A68" s="16" t="s">
        <v>710</v>
      </c>
      <c r="B68" s="17" t="s">
        <v>24</v>
      </c>
      <c r="C68" s="140" t="s">
        <v>852</v>
      </c>
      <c r="D68" s="18">
        <v>82500</v>
      </c>
      <c r="E68" s="18" t="s">
        <v>28</v>
      </c>
      <c r="F68" s="19">
        <f t="shared" si="0"/>
        <v>82500</v>
      </c>
    </row>
    <row r="69" spans="1:6" ht="33.75">
      <c r="A69" s="16" t="s">
        <v>727</v>
      </c>
      <c r="B69" s="17" t="s">
        <v>24</v>
      </c>
      <c r="C69" s="140" t="s">
        <v>885</v>
      </c>
      <c r="D69" s="18">
        <v>82500</v>
      </c>
      <c r="E69" s="18" t="s">
        <v>28</v>
      </c>
      <c r="F69" s="19">
        <f t="shared" si="0"/>
        <v>82500</v>
      </c>
    </row>
    <row r="70" spans="1:6" ht="12.75">
      <c r="A70" s="16" t="s">
        <v>591</v>
      </c>
      <c r="B70" s="17" t="s">
        <v>24</v>
      </c>
      <c r="C70" s="140" t="s">
        <v>730</v>
      </c>
      <c r="D70" s="18">
        <v>10000</v>
      </c>
      <c r="E70" s="18">
        <v>13758.07</v>
      </c>
      <c r="F70" s="19" t="str">
        <f t="shared" si="0"/>
        <v>-</v>
      </c>
    </row>
    <row r="71" spans="1:6" ht="12.75">
      <c r="A71" s="16" t="s">
        <v>853</v>
      </c>
      <c r="B71" s="17" t="s">
        <v>24</v>
      </c>
      <c r="C71" s="140" t="s">
        <v>854</v>
      </c>
      <c r="D71" s="18" t="s">
        <v>28</v>
      </c>
      <c r="E71" s="18">
        <v>8933.06</v>
      </c>
      <c r="F71" s="19" t="str">
        <f t="shared" si="0"/>
        <v>-</v>
      </c>
    </row>
    <row r="72" spans="1:6" ht="22.5">
      <c r="A72" s="16" t="s">
        <v>786</v>
      </c>
      <c r="B72" s="17" t="s">
        <v>24</v>
      </c>
      <c r="C72" s="140" t="s">
        <v>855</v>
      </c>
      <c r="D72" s="18" t="s">
        <v>28</v>
      </c>
      <c r="E72" s="18">
        <v>8933.06</v>
      </c>
      <c r="F72" s="19" t="str">
        <f t="shared" si="0"/>
        <v>-</v>
      </c>
    </row>
    <row r="73" spans="1:6" ht="12.75">
      <c r="A73" s="16" t="s">
        <v>47</v>
      </c>
      <c r="B73" s="17" t="s">
        <v>24</v>
      </c>
      <c r="C73" s="140" t="s">
        <v>731</v>
      </c>
      <c r="D73" s="18">
        <v>10000</v>
      </c>
      <c r="E73" s="18">
        <v>4825.01</v>
      </c>
      <c r="F73" s="19">
        <f t="shared" si="0"/>
        <v>5174.99</v>
      </c>
    </row>
    <row r="74" spans="1:6" ht="22.5">
      <c r="A74" s="16" t="s">
        <v>48</v>
      </c>
      <c r="B74" s="17" t="s">
        <v>24</v>
      </c>
      <c r="C74" s="140" t="s">
        <v>732</v>
      </c>
      <c r="D74" s="18">
        <v>10000</v>
      </c>
      <c r="E74" s="18">
        <v>4825.01</v>
      </c>
      <c r="F74" s="19">
        <f t="shared" si="0"/>
        <v>5174.99</v>
      </c>
    </row>
    <row r="75" spans="1:6" ht="22.5">
      <c r="A75" s="16" t="s">
        <v>48</v>
      </c>
      <c r="B75" s="17" t="s">
        <v>24</v>
      </c>
      <c r="C75" s="140" t="s">
        <v>856</v>
      </c>
      <c r="D75" s="18" t="s">
        <v>28</v>
      </c>
      <c r="E75" s="18">
        <v>4825.01</v>
      </c>
      <c r="F75" s="19" t="str">
        <f t="shared" si="0"/>
        <v>-</v>
      </c>
    </row>
    <row r="76" spans="1:6" ht="22.5">
      <c r="A76" s="16" t="s">
        <v>48</v>
      </c>
      <c r="B76" s="17" t="s">
        <v>24</v>
      </c>
      <c r="C76" s="140" t="s">
        <v>857</v>
      </c>
      <c r="D76" s="18">
        <v>10000</v>
      </c>
      <c r="E76" s="18" t="s">
        <v>28</v>
      </c>
      <c r="F76" s="19">
        <f t="shared" si="0"/>
        <v>10000</v>
      </c>
    </row>
    <row r="77" spans="1:6" ht="12.75">
      <c r="A77" s="16" t="s">
        <v>590</v>
      </c>
      <c r="B77" s="17" t="s">
        <v>24</v>
      </c>
      <c r="C77" s="140" t="s">
        <v>733</v>
      </c>
      <c r="D77" s="18">
        <v>21625100</v>
      </c>
      <c r="E77" s="18">
        <v>4616537.94</v>
      </c>
      <c r="F77" s="19">
        <f t="shared" si="0"/>
        <v>17008562.06</v>
      </c>
    </row>
    <row r="78" spans="1:6" ht="33.75">
      <c r="A78" s="16" t="s">
        <v>589</v>
      </c>
      <c r="B78" s="17" t="s">
        <v>24</v>
      </c>
      <c r="C78" s="140" t="s">
        <v>734</v>
      </c>
      <c r="D78" s="18">
        <v>21625100</v>
      </c>
      <c r="E78" s="18">
        <v>6871315</v>
      </c>
      <c r="F78" s="19">
        <f t="shared" si="0"/>
        <v>14753785</v>
      </c>
    </row>
    <row r="79" spans="1:6" ht="25.5" customHeight="1">
      <c r="A79" s="16" t="s">
        <v>726</v>
      </c>
      <c r="B79" s="17" t="s">
        <v>24</v>
      </c>
      <c r="C79" s="140" t="s">
        <v>858</v>
      </c>
      <c r="D79" s="18">
        <v>8806500</v>
      </c>
      <c r="E79" s="18">
        <v>4843575</v>
      </c>
      <c r="F79" s="19">
        <f t="shared" si="0"/>
        <v>3962925</v>
      </c>
    </row>
    <row r="80" spans="1:6" ht="12.75">
      <c r="A80" s="16" t="s">
        <v>49</v>
      </c>
      <c r="B80" s="17" t="s">
        <v>24</v>
      </c>
      <c r="C80" s="140" t="s">
        <v>859</v>
      </c>
      <c r="D80" s="18">
        <v>8806500</v>
      </c>
      <c r="E80" s="18">
        <v>4843575</v>
      </c>
      <c r="F80" s="19">
        <f t="shared" si="0"/>
        <v>3962925</v>
      </c>
    </row>
    <row r="81" spans="1:6" ht="27.75" customHeight="1">
      <c r="A81" s="16" t="s">
        <v>50</v>
      </c>
      <c r="B81" s="17" t="s">
        <v>24</v>
      </c>
      <c r="C81" s="140" t="s">
        <v>860</v>
      </c>
      <c r="D81" s="18">
        <v>8806500</v>
      </c>
      <c r="E81" s="18">
        <v>4843575</v>
      </c>
      <c r="F81" s="19">
        <f t="shared" si="0"/>
        <v>3962925</v>
      </c>
    </row>
    <row r="82" spans="1:6" ht="27.75" customHeight="1">
      <c r="A82" s="16" t="s">
        <v>861</v>
      </c>
      <c r="B82" s="17" t="s">
        <v>24</v>
      </c>
      <c r="C82" s="140" t="s">
        <v>862</v>
      </c>
      <c r="D82" s="18">
        <v>11313200</v>
      </c>
      <c r="E82" s="18">
        <v>1899540</v>
      </c>
      <c r="F82" s="19">
        <f t="shared" si="0"/>
        <v>9413660</v>
      </c>
    </row>
    <row r="83" spans="1:6" ht="33.75">
      <c r="A83" s="16" t="s">
        <v>863</v>
      </c>
      <c r="B83" s="17" t="s">
        <v>24</v>
      </c>
      <c r="C83" s="140" t="s">
        <v>864</v>
      </c>
      <c r="D83" s="18">
        <v>1156000</v>
      </c>
      <c r="E83" s="18" t="s">
        <v>28</v>
      </c>
      <c r="F83" s="19">
        <f t="shared" si="0"/>
        <v>1156000</v>
      </c>
    </row>
    <row r="84" spans="1:6" ht="33.75" customHeight="1">
      <c r="A84" s="16" t="s">
        <v>865</v>
      </c>
      <c r="B84" s="17" t="s">
        <v>24</v>
      </c>
      <c r="C84" s="140" t="s">
        <v>866</v>
      </c>
      <c r="D84" s="18">
        <v>1156000</v>
      </c>
      <c r="E84" s="18" t="s">
        <v>28</v>
      </c>
      <c r="F84" s="19">
        <f t="shared" si="0"/>
        <v>1156000</v>
      </c>
    </row>
    <row r="85" spans="1:6" ht="72" customHeight="1">
      <c r="A85" s="186" t="s">
        <v>588</v>
      </c>
      <c r="B85" s="17" t="s">
        <v>24</v>
      </c>
      <c r="C85" s="140" t="s">
        <v>867</v>
      </c>
      <c r="D85" s="18">
        <v>1322800</v>
      </c>
      <c r="E85" s="18" t="s">
        <v>28</v>
      </c>
      <c r="F85" s="19">
        <f t="shared" si="0"/>
        <v>1322800</v>
      </c>
    </row>
    <row r="86" spans="1:6" ht="56.25" customHeight="1">
      <c r="A86" s="186" t="s">
        <v>587</v>
      </c>
      <c r="B86" s="17" t="s">
        <v>24</v>
      </c>
      <c r="C86" s="140" t="s">
        <v>868</v>
      </c>
      <c r="D86" s="18">
        <v>1322800</v>
      </c>
      <c r="E86" s="18" t="s">
        <v>28</v>
      </c>
      <c r="F86" s="19">
        <f aca="true" t="shared" si="1" ref="F86:F100">IF(OR(D86="-",IF(E86="-",0,E86)&gt;=IF(D86="-",0,D86)),"-",IF(D86="-",0,D86)-IF(E86="-",0,E86))</f>
        <v>1322800</v>
      </c>
    </row>
    <row r="87" spans="1:6" ht="12.75" customHeight="1">
      <c r="A87" s="16" t="s">
        <v>690</v>
      </c>
      <c r="B87" s="17" t="s">
        <v>24</v>
      </c>
      <c r="C87" s="140" t="s">
        <v>869</v>
      </c>
      <c r="D87" s="18">
        <v>8834400</v>
      </c>
      <c r="E87" s="18">
        <v>1899540</v>
      </c>
      <c r="F87" s="19">
        <f t="shared" si="1"/>
        <v>6934860</v>
      </c>
    </row>
    <row r="88" spans="1:6" ht="12.75" customHeight="1">
      <c r="A88" s="16" t="s">
        <v>689</v>
      </c>
      <c r="B88" s="17" t="s">
        <v>24</v>
      </c>
      <c r="C88" s="140" t="s">
        <v>870</v>
      </c>
      <c r="D88" s="18">
        <v>8834400</v>
      </c>
      <c r="E88" s="18">
        <v>1899540</v>
      </c>
      <c r="F88" s="19">
        <f t="shared" si="1"/>
        <v>6934860</v>
      </c>
    </row>
    <row r="89" spans="1:6" ht="26.25" customHeight="1">
      <c r="A89" s="16" t="s">
        <v>725</v>
      </c>
      <c r="B89" s="17" t="s">
        <v>24</v>
      </c>
      <c r="C89" s="140" t="s">
        <v>735</v>
      </c>
      <c r="D89" s="18">
        <v>255400</v>
      </c>
      <c r="E89" s="18">
        <v>128200</v>
      </c>
      <c r="F89" s="19">
        <f t="shared" si="1"/>
        <v>127200</v>
      </c>
    </row>
    <row r="90" spans="1:6" ht="45" customHeight="1">
      <c r="A90" s="16" t="s">
        <v>53</v>
      </c>
      <c r="B90" s="17" t="s">
        <v>24</v>
      </c>
      <c r="C90" s="140" t="s">
        <v>871</v>
      </c>
      <c r="D90" s="18">
        <v>1000</v>
      </c>
      <c r="E90" s="18">
        <v>1000</v>
      </c>
      <c r="F90" s="19" t="str">
        <f t="shared" si="1"/>
        <v>-</v>
      </c>
    </row>
    <row r="91" spans="1:6" ht="36.75" customHeight="1">
      <c r="A91" s="16" t="s">
        <v>54</v>
      </c>
      <c r="B91" s="17" t="s">
        <v>24</v>
      </c>
      <c r="C91" s="140" t="s">
        <v>872</v>
      </c>
      <c r="D91" s="18">
        <v>1000</v>
      </c>
      <c r="E91" s="18">
        <v>1000</v>
      </c>
      <c r="F91" s="19" t="str">
        <f t="shared" si="1"/>
        <v>-</v>
      </c>
    </row>
    <row r="92" spans="1:6" ht="35.25" customHeight="1">
      <c r="A92" s="16" t="s">
        <v>51</v>
      </c>
      <c r="B92" s="17" t="s">
        <v>24</v>
      </c>
      <c r="C92" s="140" t="s">
        <v>736</v>
      </c>
      <c r="D92" s="18">
        <v>254400</v>
      </c>
      <c r="E92" s="18">
        <v>127200</v>
      </c>
      <c r="F92" s="19">
        <f t="shared" si="1"/>
        <v>127200</v>
      </c>
    </row>
    <row r="93" spans="1:6" ht="39" customHeight="1">
      <c r="A93" s="16" t="s">
        <v>52</v>
      </c>
      <c r="B93" s="17" t="s">
        <v>24</v>
      </c>
      <c r="C93" s="140" t="s">
        <v>737</v>
      </c>
      <c r="D93" s="18">
        <v>254400</v>
      </c>
      <c r="E93" s="18">
        <v>127200</v>
      </c>
      <c r="F93" s="19">
        <f t="shared" si="1"/>
        <v>127200</v>
      </c>
    </row>
    <row r="94" spans="1:6" ht="36.75" customHeight="1">
      <c r="A94" s="16" t="s">
        <v>52</v>
      </c>
      <c r="B94" s="17" t="s">
        <v>24</v>
      </c>
      <c r="C94" s="140" t="s">
        <v>873</v>
      </c>
      <c r="D94" s="18">
        <v>254400</v>
      </c>
      <c r="E94" s="18">
        <v>127200</v>
      </c>
      <c r="F94" s="19">
        <f t="shared" si="1"/>
        <v>127200</v>
      </c>
    </row>
    <row r="95" spans="1:6" ht="12.75" customHeight="1">
      <c r="A95" s="16" t="s">
        <v>55</v>
      </c>
      <c r="B95" s="17" t="s">
        <v>24</v>
      </c>
      <c r="C95" s="140" t="s">
        <v>874</v>
      </c>
      <c r="D95" s="18">
        <v>1250000</v>
      </c>
      <c r="E95" s="18" t="s">
        <v>28</v>
      </c>
      <c r="F95" s="19">
        <f t="shared" si="1"/>
        <v>1250000</v>
      </c>
    </row>
    <row r="96" spans="1:6" ht="24.75" customHeight="1">
      <c r="A96" s="16" t="s">
        <v>56</v>
      </c>
      <c r="B96" s="17" t="s">
        <v>24</v>
      </c>
      <c r="C96" s="140" t="s">
        <v>875</v>
      </c>
      <c r="D96" s="18">
        <v>1250000</v>
      </c>
      <c r="E96" s="18" t="s">
        <v>28</v>
      </c>
      <c r="F96" s="19">
        <f t="shared" si="1"/>
        <v>1250000</v>
      </c>
    </row>
    <row r="97" spans="1:6" ht="25.5" customHeight="1">
      <c r="A97" s="16" t="s">
        <v>57</v>
      </c>
      <c r="B97" s="17" t="s">
        <v>24</v>
      </c>
      <c r="C97" s="140" t="s">
        <v>876</v>
      </c>
      <c r="D97" s="18">
        <v>1250000</v>
      </c>
      <c r="E97" s="18" t="s">
        <v>28</v>
      </c>
      <c r="F97" s="19">
        <f t="shared" si="1"/>
        <v>1250000</v>
      </c>
    </row>
    <row r="98" spans="1:6" ht="12.75" customHeight="1">
      <c r="A98" s="16" t="s">
        <v>739</v>
      </c>
      <c r="B98" s="17" t="s">
        <v>24</v>
      </c>
      <c r="C98" s="140" t="s">
        <v>877</v>
      </c>
      <c r="D98" s="18" t="s">
        <v>28</v>
      </c>
      <c r="E98" s="18">
        <v>-2254777.06</v>
      </c>
      <c r="F98" s="19" t="str">
        <f t="shared" si="1"/>
        <v>-</v>
      </c>
    </row>
    <row r="99" spans="1:6" ht="12.75" customHeight="1">
      <c r="A99" s="16" t="s">
        <v>740</v>
      </c>
      <c r="B99" s="17" t="s">
        <v>24</v>
      </c>
      <c r="C99" s="140" t="s">
        <v>878</v>
      </c>
      <c r="D99" s="18" t="s">
        <v>28</v>
      </c>
      <c r="E99" s="18">
        <v>-2254777.06</v>
      </c>
      <c r="F99" s="19" t="str">
        <f t="shared" si="1"/>
        <v>-</v>
      </c>
    </row>
    <row r="100" spans="1:6" ht="12.75" customHeight="1">
      <c r="A100" s="16" t="s">
        <v>741</v>
      </c>
      <c r="B100" s="17" t="s">
        <v>24</v>
      </c>
      <c r="C100" s="140" t="s">
        <v>879</v>
      </c>
      <c r="D100" s="18" t="s">
        <v>28</v>
      </c>
      <c r="E100" s="18">
        <v>-2254777.06</v>
      </c>
      <c r="F100" s="19" t="str">
        <f t="shared" si="1"/>
        <v>-</v>
      </c>
    </row>
  </sheetData>
  <sheetProtection/>
  <mergeCells count="13">
    <mergeCell ref="A12:A18"/>
    <mergeCell ref="B12:B18"/>
    <mergeCell ref="C12:C18"/>
    <mergeCell ref="D12:D18"/>
    <mergeCell ref="E12:E18"/>
    <mergeCell ref="F12:F18"/>
    <mergeCell ref="A11:D11"/>
    <mergeCell ref="A1:D1"/>
    <mergeCell ref="A4:D4"/>
    <mergeCell ref="A2:D2"/>
    <mergeCell ref="B7:D7"/>
    <mergeCell ref="A5:D5"/>
    <mergeCell ref="B8:D8"/>
  </mergeCells>
  <conditionalFormatting sqref="F36 F23 F21 F26 F28">
    <cfRule type="cellIs" priority="21" dxfId="0" operator="equal" stopIfTrue="1">
      <formula>0</formula>
    </cfRule>
  </conditionalFormatting>
  <conditionalFormatting sqref="F22 F20">
    <cfRule type="cellIs" priority="16" dxfId="0" operator="equal" stopIfTrue="1">
      <formula>0</formula>
    </cfRule>
  </conditionalFormatting>
  <conditionalFormatting sqref="F29">
    <cfRule type="cellIs" priority="15" dxfId="0" operator="equal" stopIfTrue="1">
      <formula>0</formula>
    </cfRule>
  </conditionalFormatting>
  <conditionalFormatting sqref="F27">
    <cfRule type="cellIs" priority="14" dxfId="0" operator="equal" stopIfTrue="1">
      <formula>0</formula>
    </cfRule>
  </conditionalFormatting>
  <conditionalFormatting sqref="F26">
    <cfRule type="cellIs" priority="13" dxfId="0" operator="equal" stopIfTrue="1">
      <formula>0</formula>
    </cfRule>
  </conditionalFormatting>
  <conditionalFormatting sqref="F39">
    <cfRule type="cellIs" priority="12" dxfId="0" operator="equal" stopIfTrue="1">
      <formula>0</formula>
    </cfRule>
  </conditionalFormatting>
  <conditionalFormatting sqref="F36 F23 F21 F26 F28">
    <cfRule type="cellIs" priority="11" dxfId="0" operator="equal" stopIfTrue="1">
      <formula>0</formula>
    </cfRule>
  </conditionalFormatting>
  <conditionalFormatting sqref="F22 F20">
    <cfRule type="cellIs" priority="10" dxfId="0" operator="equal" stopIfTrue="1">
      <formula>0</formula>
    </cfRule>
  </conditionalFormatting>
  <conditionalFormatting sqref="F29">
    <cfRule type="cellIs" priority="9" dxfId="0" operator="equal" stopIfTrue="1">
      <formula>0</formula>
    </cfRule>
  </conditionalFormatting>
  <conditionalFormatting sqref="F27">
    <cfRule type="cellIs" priority="8" dxfId="0" operator="equal" stopIfTrue="1">
      <formula>0</formula>
    </cfRule>
  </conditionalFormatting>
  <conditionalFormatting sqref="F26">
    <cfRule type="cellIs" priority="7" dxfId="0" operator="equal" stopIfTrue="1">
      <formula>0</formula>
    </cfRule>
  </conditionalFormatting>
  <conditionalFormatting sqref="F39">
    <cfRule type="cellIs" priority="6" dxfId="0" operator="equal" stopIfTrue="1">
      <formula>0</formula>
    </cfRule>
  </conditionalFormatting>
  <conditionalFormatting sqref="F23 F21">
    <cfRule type="cellIs" priority="5" dxfId="0" operator="equal" stopIfTrue="1">
      <formula>0</formula>
    </cfRule>
  </conditionalFormatting>
  <conditionalFormatting sqref="F30">
    <cfRule type="cellIs" priority="4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2" dxfId="0" operator="equal" stopIfTrue="1">
      <formula>0</formula>
    </cfRule>
  </conditionalFormatting>
  <conditionalFormatting sqref="F40">
    <cfRule type="cellIs" priority="1" dxfId="0" operator="equal" stopIfTrue="1">
      <formula>0</formula>
    </cfRule>
  </conditionalFormatting>
  <printOptions/>
  <pageMargins left="0.17" right="0.15748031496062992" top="0.17" bottom="0.17" header="0.17" footer="0.17"/>
  <pageSetup fitToHeight="2" horizontalDpi="600" verticalDpi="600" orientation="portrait" pageOrder="overThenDown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51"/>
  <sheetViews>
    <sheetView zoomScalePageLayoutView="0" workbookViewId="0" topLeftCell="A41">
      <selection activeCell="A1" sqref="A1:K63"/>
    </sheetView>
  </sheetViews>
  <sheetFormatPr defaultColWidth="9.140625" defaultRowHeight="12.75"/>
  <cols>
    <col min="1" max="1" width="3.7109375" style="72" customWidth="1"/>
    <col min="2" max="2" width="44.7109375" style="72" customWidth="1"/>
    <col min="3" max="3" width="7.00390625" style="72" customWidth="1"/>
    <col min="4" max="5" width="4.57421875" style="72" customWidth="1"/>
    <col min="6" max="6" width="4.8515625" style="72" customWidth="1"/>
    <col min="7" max="7" width="11.28125" style="72" customWidth="1"/>
    <col min="8" max="8" width="5.28125" style="72" customWidth="1"/>
    <col min="9" max="9" width="13.57421875" style="177" customWidth="1"/>
    <col min="10" max="10" width="12.421875" style="72" customWidth="1"/>
    <col min="11" max="11" width="13.421875" style="72" customWidth="1"/>
    <col min="12" max="12" width="9.140625" style="72" customWidth="1"/>
    <col min="13" max="13" width="10.8515625" style="72" bestFit="1" customWidth="1"/>
    <col min="14" max="14" width="11.00390625" style="72" customWidth="1"/>
    <col min="15" max="15" width="10.8515625" style="72" bestFit="1" customWidth="1"/>
    <col min="16" max="16" width="11.28125" style="72" customWidth="1"/>
    <col min="17" max="16384" width="9.140625" style="72" customWidth="1"/>
  </cols>
  <sheetData>
    <row r="1" spans="1:9" ht="9" customHeight="1">
      <c r="A1" s="124"/>
      <c r="B1" s="124"/>
      <c r="C1" s="124"/>
      <c r="D1" s="124"/>
      <c r="E1" s="124"/>
      <c r="F1" s="124"/>
      <c r="G1" s="124"/>
      <c r="H1" s="124"/>
      <c r="I1" s="168"/>
    </row>
    <row r="2" spans="1:11" ht="19.5" customHeight="1">
      <c r="A2" s="231" t="s">
        <v>544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</row>
    <row r="3" spans="1:9" ht="12.75">
      <c r="A3" s="123"/>
      <c r="B3" s="123"/>
      <c r="C3" s="123"/>
      <c r="D3" s="123"/>
      <c r="E3" s="123"/>
      <c r="F3" s="123"/>
      <c r="G3" s="123"/>
      <c r="H3" s="235"/>
      <c r="I3" s="235"/>
    </row>
    <row r="4" spans="1:11" ht="12.75" customHeight="1">
      <c r="A4" s="236" t="s">
        <v>543</v>
      </c>
      <c r="B4" s="238" t="s">
        <v>542</v>
      </c>
      <c r="C4" s="221" t="s">
        <v>15</v>
      </c>
      <c r="D4" s="223" t="s">
        <v>60</v>
      </c>
      <c r="E4" s="224"/>
      <c r="F4" s="224"/>
      <c r="G4" s="224"/>
      <c r="H4" s="224"/>
      <c r="I4" s="239" t="s">
        <v>17</v>
      </c>
      <c r="J4" s="227" t="s">
        <v>18</v>
      </c>
      <c r="K4" s="234" t="s">
        <v>19</v>
      </c>
    </row>
    <row r="5" spans="1:15" ht="28.5" customHeight="1">
      <c r="A5" s="237"/>
      <c r="B5" s="238"/>
      <c r="C5" s="222"/>
      <c r="D5" s="225"/>
      <c r="E5" s="226"/>
      <c r="F5" s="226"/>
      <c r="G5" s="226"/>
      <c r="H5" s="226"/>
      <c r="I5" s="240"/>
      <c r="J5" s="227"/>
      <c r="K5" s="234"/>
      <c r="O5" s="119"/>
    </row>
    <row r="6" spans="1:15" ht="22.5" customHeight="1">
      <c r="A6" s="122"/>
      <c r="B6" s="121" t="s">
        <v>61</v>
      </c>
      <c r="C6" s="120">
        <v>200</v>
      </c>
      <c r="D6" s="232" t="s">
        <v>742</v>
      </c>
      <c r="E6" s="233"/>
      <c r="F6" s="233"/>
      <c r="G6" s="233"/>
      <c r="H6" s="233"/>
      <c r="I6" s="169">
        <f>I7+I300</f>
        <v>45247800</v>
      </c>
      <c r="J6" s="82">
        <f>J7+J300</f>
        <v>9458953.350000001</v>
      </c>
      <c r="K6" s="82">
        <f>K7+K300</f>
        <v>34566326.65</v>
      </c>
      <c r="L6" s="87"/>
      <c r="O6" s="119"/>
    </row>
    <row r="7" spans="1:16" ht="25.5" customHeight="1">
      <c r="A7" s="93" t="s">
        <v>541</v>
      </c>
      <c r="B7" s="96" t="s">
        <v>540</v>
      </c>
      <c r="C7" s="96"/>
      <c r="D7" s="93" t="s">
        <v>12</v>
      </c>
      <c r="E7" s="93" t="s">
        <v>472</v>
      </c>
      <c r="F7" s="93" t="s">
        <v>472</v>
      </c>
      <c r="G7" s="103" t="s">
        <v>608</v>
      </c>
      <c r="H7" s="93" t="s">
        <v>453</v>
      </c>
      <c r="I7" s="170">
        <f>I8+I44+I89+I99+I130+I159+I220+I270+I278+I293</f>
        <v>44081400</v>
      </c>
      <c r="J7" s="83">
        <f>J8+J89+J99+J130+J159+J220+J270+J278+J293</f>
        <v>9145190.47</v>
      </c>
      <c r="K7" s="83">
        <f>K8+K89+K99+K130+K159+K220+K270+K278+K293</f>
        <v>33713689.53</v>
      </c>
      <c r="L7" s="87"/>
      <c r="O7" s="119"/>
      <c r="P7" s="119"/>
    </row>
    <row r="8" spans="1:16" s="144" customFormat="1" ht="12.75">
      <c r="A8" s="116"/>
      <c r="B8" s="111" t="s">
        <v>473</v>
      </c>
      <c r="C8" s="111"/>
      <c r="D8" s="116" t="s">
        <v>12</v>
      </c>
      <c r="E8" s="116" t="s">
        <v>451</v>
      </c>
      <c r="F8" s="116" t="s">
        <v>472</v>
      </c>
      <c r="G8" s="142" t="s">
        <v>608</v>
      </c>
      <c r="H8" s="116" t="s">
        <v>453</v>
      </c>
      <c r="I8" s="167">
        <f>I9+I34+I48</f>
        <v>9496009</v>
      </c>
      <c r="J8" s="118">
        <f>J9+J34+J48</f>
        <v>1825376.43</v>
      </c>
      <c r="K8" s="118">
        <f>K9+K34+K48</f>
        <v>7365732.57</v>
      </c>
      <c r="L8" s="143"/>
      <c r="O8" s="145"/>
      <c r="P8" s="145"/>
    </row>
    <row r="9" spans="1:16" s="144" customFormat="1" ht="50.25" customHeight="1">
      <c r="A9" s="116"/>
      <c r="B9" s="111" t="s">
        <v>539</v>
      </c>
      <c r="C9" s="111"/>
      <c r="D9" s="116" t="s">
        <v>12</v>
      </c>
      <c r="E9" s="116" t="s">
        <v>451</v>
      </c>
      <c r="F9" s="116" t="s">
        <v>504</v>
      </c>
      <c r="G9" s="142" t="s">
        <v>608</v>
      </c>
      <c r="H9" s="116" t="s">
        <v>453</v>
      </c>
      <c r="I9" s="167">
        <f aca="true" t="shared" si="0" ref="I9:K10">I10</f>
        <v>6634209</v>
      </c>
      <c r="J9" s="118">
        <f t="shared" si="0"/>
        <v>1078866.93</v>
      </c>
      <c r="K9" s="118">
        <f t="shared" si="0"/>
        <v>5555342.07</v>
      </c>
      <c r="L9" s="143"/>
      <c r="O9" s="145"/>
      <c r="P9" s="145"/>
    </row>
    <row r="10" spans="1:16" s="144" customFormat="1" ht="24">
      <c r="A10" s="116"/>
      <c r="B10" s="111" t="s">
        <v>457</v>
      </c>
      <c r="C10" s="111"/>
      <c r="D10" s="116" t="s">
        <v>12</v>
      </c>
      <c r="E10" s="116" t="s">
        <v>451</v>
      </c>
      <c r="F10" s="116" t="s">
        <v>504</v>
      </c>
      <c r="G10" s="116" t="s">
        <v>607</v>
      </c>
      <c r="H10" s="116" t="s">
        <v>453</v>
      </c>
      <c r="I10" s="167">
        <f t="shared" si="0"/>
        <v>6634209</v>
      </c>
      <c r="J10" s="118">
        <f t="shared" si="0"/>
        <v>1078866.93</v>
      </c>
      <c r="K10" s="118">
        <f t="shared" si="0"/>
        <v>5555342.07</v>
      </c>
      <c r="L10" s="143"/>
      <c r="O10" s="145"/>
      <c r="P10" s="145"/>
    </row>
    <row r="11" spans="1:12" s="144" customFormat="1" ht="28.5" customHeight="1">
      <c r="A11" s="116"/>
      <c r="B11" s="146" t="s">
        <v>538</v>
      </c>
      <c r="C11" s="146"/>
      <c r="D11" s="116" t="s">
        <v>12</v>
      </c>
      <c r="E11" s="116" t="s">
        <v>451</v>
      </c>
      <c r="F11" s="116" t="s">
        <v>504</v>
      </c>
      <c r="G11" s="116" t="s">
        <v>606</v>
      </c>
      <c r="H11" s="116" t="s">
        <v>453</v>
      </c>
      <c r="I11" s="167">
        <f>I12+I30</f>
        <v>6634209</v>
      </c>
      <c r="J11" s="118">
        <f>J12+J30</f>
        <v>1078866.93</v>
      </c>
      <c r="K11" s="118">
        <f>K12+K30</f>
        <v>5555342.07</v>
      </c>
      <c r="L11" s="143"/>
    </row>
    <row r="12" spans="1:12" s="144" customFormat="1" ht="48">
      <c r="A12" s="116"/>
      <c r="B12" s="146" t="s">
        <v>464</v>
      </c>
      <c r="C12" s="146"/>
      <c r="D12" s="116" t="s">
        <v>12</v>
      </c>
      <c r="E12" s="116" t="s">
        <v>451</v>
      </c>
      <c r="F12" s="116" t="s">
        <v>504</v>
      </c>
      <c r="G12" s="116" t="s">
        <v>605</v>
      </c>
      <c r="H12" s="116" t="s">
        <v>453</v>
      </c>
      <c r="I12" s="167">
        <f>I13+I18</f>
        <v>6633309</v>
      </c>
      <c r="J12" s="147">
        <f>J13+J18+J27</f>
        <v>1078416.93</v>
      </c>
      <c r="K12" s="147">
        <f aca="true" t="shared" si="1" ref="K12:K29">I12-J12</f>
        <v>5554892.07</v>
      </c>
      <c r="L12" s="143"/>
    </row>
    <row r="13" spans="1:12" s="144" customFormat="1" ht="12.75">
      <c r="A13" s="116"/>
      <c r="B13" s="146" t="s">
        <v>537</v>
      </c>
      <c r="C13" s="146"/>
      <c r="D13" s="116" t="s">
        <v>12</v>
      </c>
      <c r="E13" s="116" t="s">
        <v>451</v>
      </c>
      <c r="F13" s="116" t="s">
        <v>504</v>
      </c>
      <c r="G13" s="116" t="s">
        <v>604</v>
      </c>
      <c r="H13" s="116" t="s">
        <v>453</v>
      </c>
      <c r="I13" s="167">
        <f aca="true" t="shared" si="2" ref="I13:K14">I14</f>
        <v>1256200</v>
      </c>
      <c r="J13" s="147">
        <f t="shared" si="2"/>
        <v>329641.25</v>
      </c>
      <c r="K13" s="147">
        <f t="shared" si="1"/>
        <v>926558.75</v>
      </c>
      <c r="L13" s="143"/>
    </row>
    <row r="14" spans="1:12" s="144" customFormat="1" ht="52.5" customHeight="1">
      <c r="A14" s="116"/>
      <c r="B14" s="106" t="s">
        <v>66</v>
      </c>
      <c r="C14" s="106"/>
      <c r="D14" s="115" t="s">
        <v>12</v>
      </c>
      <c r="E14" s="115" t="s">
        <v>451</v>
      </c>
      <c r="F14" s="115" t="s">
        <v>504</v>
      </c>
      <c r="G14" s="115" t="s">
        <v>604</v>
      </c>
      <c r="H14" s="115" t="s">
        <v>469</v>
      </c>
      <c r="I14" s="171">
        <f>I15</f>
        <v>1256200</v>
      </c>
      <c r="J14" s="117">
        <f t="shared" si="2"/>
        <v>329641.25</v>
      </c>
      <c r="K14" s="117">
        <f t="shared" si="2"/>
        <v>926558.75</v>
      </c>
      <c r="L14" s="143"/>
    </row>
    <row r="15" spans="1:12" s="144" customFormat="1" ht="26.25" customHeight="1">
      <c r="A15" s="116"/>
      <c r="B15" s="106" t="s">
        <v>68</v>
      </c>
      <c r="C15" s="106"/>
      <c r="D15" s="115" t="s">
        <v>12</v>
      </c>
      <c r="E15" s="115" t="s">
        <v>451</v>
      </c>
      <c r="F15" s="115" t="s">
        <v>504</v>
      </c>
      <c r="G15" s="115" t="s">
        <v>604</v>
      </c>
      <c r="H15" s="115" t="s">
        <v>468</v>
      </c>
      <c r="I15" s="171">
        <f>SUM(I16:I17)</f>
        <v>1256200</v>
      </c>
      <c r="J15" s="117">
        <f>SUM(J16:J17)</f>
        <v>329641.25</v>
      </c>
      <c r="K15" s="117">
        <f>SUM(K16:K17)</f>
        <v>926558.75</v>
      </c>
      <c r="L15" s="143"/>
    </row>
    <row r="16" spans="1:14" s="144" customFormat="1" ht="24">
      <c r="A16" s="116"/>
      <c r="B16" s="106" t="s">
        <v>711</v>
      </c>
      <c r="C16" s="106"/>
      <c r="D16" s="115" t="s">
        <v>12</v>
      </c>
      <c r="E16" s="115" t="s">
        <v>451</v>
      </c>
      <c r="F16" s="115" t="s">
        <v>504</v>
      </c>
      <c r="G16" s="115" t="s">
        <v>604</v>
      </c>
      <c r="H16" s="115" t="s">
        <v>466</v>
      </c>
      <c r="I16" s="171">
        <v>964800</v>
      </c>
      <c r="J16" s="148">
        <v>261067.02</v>
      </c>
      <c r="K16" s="148">
        <f t="shared" si="1"/>
        <v>703732.98</v>
      </c>
      <c r="L16" s="143"/>
      <c r="M16" s="145"/>
      <c r="N16" s="145"/>
    </row>
    <row r="17" spans="1:14" s="144" customFormat="1" ht="36">
      <c r="A17" s="116"/>
      <c r="B17" s="106" t="s">
        <v>712</v>
      </c>
      <c r="C17" s="106"/>
      <c r="D17" s="115" t="s">
        <v>12</v>
      </c>
      <c r="E17" s="115" t="s">
        <v>451</v>
      </c>
      <c r="F17" s="115" t="s">
        <v>504</v>
      </c>
      <c r="G17" s="115" t="s">
        <v>604</v>
      </c>
      <c r="H17" s="115" t="s">
        <v>603</v>
      </c>
      <c r="I17" s="171">
        <v>291400</v>
      </c>
      <c r="J17" s="148">
        <v>68574.23</v>
      </c>
      <c r="K17" s="148">
        <f t="shared" si="1"/>
        <v>222825.77000000002</v>
      </c>
      <c r="L17" s="143"/>
      <c r="M17" s="145"/>
      <c r="N17" s="145"/>
    </row>
    <row r="18" spans="1:12" s="144" customFormat="1" ht="12.75">
      <c r="A18" s="116"/>
      <c r="B18" s="111" t="s">
        <v>463</v>
      </c>
      <c r="C18" s="111"/>
      <c r="D18" s="116" t="s">
        <v>12</v>
      </c>
      <c r="E18" s="116" t="s">
        <v>451</v>
      </c>
      <c r="F18" s="116" t="s">
        <v>504</v>
      </c>
      <c r="G18" s="116" t="s">
        <v>609</v>
      </c>
      <c r="H18" s="116" t="s">
        <v>453</v>
      </c>
      <c r="I18" s="167">
        <f>I19+I24+I27</f>
        <v>5377109</v>
      </c>
      <c r="J18" s="118">
        <f>J19</f>
        <v>748773.75</v>
      </c>
      <c r="K18" s="147">
        <f t="shared" si="1"/>
        <v>4628335.25</v>
      </c>
      <c r="L18" s="143"/>
    </row>
    <row r="19" spans="1:12" s="144" customFormat="1" ht="52.5" customHeight="1">
      <c r="A19" s="116"/>
      <c r="B19" s="106" t="s">
        <v>470</v>
      </c>
      <c r="C19" s="106"/>
      <c r="D19" s="115" t="s">
        <v>12</v>
      </c>
      <c r="E19" s="115" t="s">
        <v>451</v>
      </c>
      <c r="F19" s="115" t="s">
        <v>504</v>
      </c>
      <c r="G19" s="115" t="s">
        <v>609</v>
      </c>
      <c r="H19" s="115" t="s">
        <v>469</v>
      </c>
      <c r="I19" s="171">
        <f>I20</f>
        <v>3702907.07</v>
      </c>
      <c r="J19" s="117">
        <f>J20+J24</f>
        <v>748773.75</v>
      </c>
      <c r="K19" s="117">
        <f>K20</f>
        <v>3035439.0300000003</v>
      </c>
      <c r="L19" s="143"/>
    </row>
    <row r="20" spans="1:12" s="144" customFormat="1" ht="29.25" customHeight="1">
      <c r="A20" s="116"/>
      <c r="B20" s="106" t="s">
        <v>68</v>
      </c>
      <c r="C20" s="106"/>
      <c r="D20" s="115" t="s">
        <v>12</v>
      </c>
      <c r="E20" s="115" t="s">
        <v>451</v>
      </c>
      <c r="F20" s="115" t="s">
        <v>504</v>
      </c>
      <c r="G20" s="115" t="s">
        <v>609</v>
      </c>
      <c r="H20" s="115" t="s">
        <v>468</v>
      </c>
      <c r="I20" s="171">
        <f>SUM(I21:I23)</f>
        <v>3702907.07</v>
      </c>
      <c r="J20" s="117">
        <f>SUM(J21:J23)</f>
        <v>667468.04</v>
      </c>
      <c r="K20" s="117">
        <f>SUM(K21:K23)</f>
        <v>3035439.0300000003</v>
      </c>
      <c r="L20" s="143"/>
    </row>
    <row r="21" spans="1:12" s="144" customFormat="1" ht="24">
      <c r="A21" s="116"/>
      <c r="B21" s="106" t="s">
        <v>711</v>
      </c>
      <c r="C21" s="106"/>
      <c r="D21" s="115" t="s">
        <v>12</v>
      </c>
      <c r="E21" s="115" t="s">
        <v>451</v>
      </c>
      <c r="F21" s="115" t="s">
        <v>504</v>
      </c>
      <c r="G21" s="115" t="s">
        <v>609</v>
      </c>
      <c r="H21" s="115" t="s">
        <v>466</v>
      </c>
      <c r="I21" s="171">
        <v>2875200</v>
      </c>
      <c r="J21" s="148">
        <v>529431.86</v>
      </c>
      <c r="K21" s="148">
        <f t="shared" si="1"/>
        <v>2345768.14</v>
      </c>
      <c r="L21" s="143"/>
    </row>
    <row r="22" spans="1:12" s="144" customFormat="1" ht="36">
      <c r="A22" s="116"/>
      <c r="B22" s="106" t="s">
        <v>80</v>
      </c>
      <c r="C22" s="106"/>
      <c r="D22" s="115" t="s">
        <v>12</v>
      </c>
      <c r="E22" s="115" t="s">
        <v>451</v>
      </c>
      <c r="F22" s="115" t="s">
        <v>504</v>
      </c>
      <c r="G22" s="115" t="s">
        <v>609</v>
      </c>
      <c r="H22" s="115" t="s">
        <v>536</v>
      </c>
      <c r="I22" s="171">
        <v>0</v>
      </c>
      <c r="J22" s="148">
        <v>0</v>
      </c>
      <c r="K22" s="148">
        <f>I22-J22</f>
        <v>0</v>
      </c>
      <c r="L22" s="143"/>
    </row>
    <row r="23" spans="1:12" s="144" customFormat="1" ht="36">
      <c r="A23" s="116"/>
      <c r="B23" s="106" t="s">
        <v>712</v>
      </c>
      <c r="C23" s="106"/>
      <c r="D23" s="115" t="s">
        <v>12</v>
      </c>
      <c r="E23" s="115" t="s">
        <v>451</v>
      </c>
      <c r="F23" s="115" t="s">
        <v>504</v>
      </c>
      <c r="G23" s="115" t="s">
        <v>609</v>
      </c>
      <c r="H23" s="115" t="s">
        <v>603</v>
      </c>
      <c r="I23" s="171">
        <v>827707.07</v>
      </c>
      <c r="J23" s="148">
        <v>138036.18</v>
      </c>
      <c r="K23" s="148">
        <f t="shared" si="1"/>
        <v>689670.8899999999</v>
      </c>
      <c r="L23" s="143"/>
    </row>
    <row r="24" spans="1:12" s="144" customFormat="1" ht="26.25" customHeight="1">
      <c r="A24" s="116"/>
      <c r="B24" s="106" t="s">
        <v>87</v>
      </c>
      <c r="C24" s="106"/>
      <c r="D24" s="115" t="s">
        <v>12</v>
      </c>
      <c r="E24" s="115" t="s">
        <v>451</v>
      </c>
      <c r="F24" s="115" t="s">
        <v>504</v>
      </c>
      <c r="G24" s="115" t="s">
        <v>609</v>
      </c>
      <c r="H24" s="115" t="s">
        <v>62</v>
      </c>
      <c r="I24" s="171">
        <f>I25</f>
        <v>1674200</v>
      </c>
      <c r="J24" s="148">
        <f>J25</f>
        <v>81305.71</v>
      </c>
      <c r="K24" s="148">
        <f t="shared" si="1"/>
        <v>1592894.29</v>
      </c>
      <c r="L24" s="143"/>
    </row>
    <row r="25" spans="1:12" s="144" customFormat="1" ht="27" customHeight="1">
      <c r="A25" s="116"/>
      <c r="B25" s="106" t="s">
        <v>462</v>
      </c>
      <c r="C25" s="106"/>
      <c r="D25" s="115" t="s">
        <v>12</v>
      </c>
      <c r="E25" s="115" t="s">
        <v>451</v>
      </c>
      <c r="F25" s="115" t="s">
        <v>504</v>
      </c>
      <c r="G25" s="115" t="s">
        <v>609</v>
      </c>
      <c r="H25" s="115" t="s">
        <v>461</v>
      </c>
      <c r="I25" s="171">
        <f>I26</f>
        <v>1674200</v>
      </c>
      <c r="J25" s="148">
        <f>J26</f>
        <v>81305.71</v>
      </c>
      <c r="K25" s="148">
        <f t="shared" si="1"/>
        <v>1592894.29</v>
      </c>
      <c r="L25" s="143"/>
    </row>
    <row r="26" spans="1:12" s="144" customFormat="1" ht="29.25" customHeight="1">
      <c r="A26" s="116"/>
      <c r="B26" s="106" t="s">
        <v>492</v>
      </c>
      <c r="C26" s="106"/>
      <c r="D26" s="115" t="s">
        <v>12</v>
      </c>
      <c r="E26" s="115" t="s">
        <v>451</v>
      </c>
      <c r="F26" s="115" t="s">
        <v>504</v>
      </c>
      <c r="G26" s="115" t="s">
        <v>609</v>
      </c>
      <c r="H26" s="115" t="s">
        <v>458</v>
      </c>
      <c r="I26" s="171">
        <v>1674200</v>
      </c>
      <c r="J26" s="117">
        <v>81305.71</v>
      </c>
      <c r="K26" s="148">
        <f t="shared" si="1"/>
        <v>1592894.29</v>
      </c>
      <c r="L26" s="143"/>
    </row>
    <row r="27" spans="1:12" s="144" customFormat="1" ht="29.25" customHeight="1">
      <c r="A27" s="116"/>
      <c r="B27" s="157" t="s">
        <v>118</v>
      </c>
      <c r="C27" s="106"/>
      <c r="D27" s="115" t="s">
        <v>12</v>
      </c>
      <c r="E27" s="115" t="s">
        <v>451</v>
      </c>
      <c r="F27" s="115" t="s">
        <v>504</v>
      </c>
      <c r="G27" s="115" t="s">
        <v>609</v>
      </c>
      <c r="H27" s="115" t="s">
        <v>520</v>
      </c>
      <c r="I27" s="171">
        <f>I28</f>
        <v>1.93</v>
      </c>
      <c r="J27" s="178">
        <f>J28</f>
        <v>1.93</v>
      </c>
      <c r="K27" s="148">
        <f t="shared" si="1"/>
        <v>0</v>
      </c>
      <c r="L27" s="143"/>
    </row>
    <row r="28" spans="1:12" s="144" customFormat="1" ht="29.25" customHeight="1">
      <c r="A28" s="116"/>
      <c r="B28" s="157" t="s">
        <v>120</v>
      </c>
      <c r="C28" s="106"/>
      <c r="D28" s="115" t="s">
        <v>12</v>
      </c>
      <c r="E28" s="115" t="s">
        <v>451</v>
      </c>
      <c r="F28" s="115" t="s">
        <v>504</v>
      </c>
      <c r="G28" s="115" t="s">
        <v>609</v>
      </c>
      <c r="H28" s="115" t="s">
        <v>519</v>
      </c>
      <c r="I28" s="171">
        <f>I29</f>
        <v>1.93</v>
      </c>
      <c r="J28" s="178">
        <f>J29</f>
        <v>1.93</v>
      </c>
      <c r="K28" s="148">
        <f t="shared" si="1"/>
        <v>0</v>
      </c>
      <c r="L28" s="143"/>
    </row>
    <row r="29" spans="1:12" s="144" customFormat="1" ht="29.25" customHeight="1">
      <c r="A29" s="116"/>
      <c r="B29" s="106" t="s">
        <v>127</v>
      </c>
      <c r="C29" s="106"/>
      <c r="D29" s="115" t="s">
        <v>12</v>
      </c>
      <c r="E29" s="115" t="s">
        <v>451</v>
      </c>
      <c r="F29" s="115" t="s">
        <v>504</v>
      </c>
      <c r="G29" s="115" t="s">
        <v>609</v>
      </c>
      <c r="H29" s="115" t="s">
        <v>525</v>
      </c>
      <c r="I29" s="171">
        <v>1.93</v>
      </c>
      <c r="J29" s="178">
        <v>1.93</v>
      </c>
      <c r="K29" s="148">
        <f t="shared" si="1"/>
        <v>0</v>
      </c>
      <c r="L29" s="143"/>
    </row>
    <row r="30" spans="1:12" s="144" customFormat="1" ht="48">
      <c r="A30" s="116"/>
      <c r="B30" s="111" t="s">
        <v>455</v>
      </c>
      <c r="C30" s="111"/>
      <c r="D30" s="116" t="s">
        <v>12</v>
      </c>
      <c r="E30" s="116" t="s">
        <v>451</v>
      </c>
      <c r="F30" s="116" t="s">
        <v>504</v>
      </c>
      <c r="G30" s="116" t="s">
        <v>611</v>
      </c>
      <c r="H30" s="116" t="s">
        <v>453</v>
      </c>
      <c r="I30" s="167">
        <f aca="true" t="shared" si="3" ref="I30:J32">I31</f>
        <v>900</v>
      </c>
      <c r="J30" s="147">
        <f t="shared" si="3"/>
        <v>450</v>
      </c>
      <c r="K30" s="147">
        <f>I30-J30</f>
        <v>450</v>
      </c>
      <c r="L30" s="143"/>
    </row>
    <row r="31" spans="1:12" s="144" customFormat="1" ht="51" customHeight="1">
      <c r="A31" s="116"/>
      <c r="B31" s="111" t="s">
        <v>535</v>
      </c>
      <c r="C31" s="111"/>
      <c r="D31" s="116" t="s">
        <v>12</v>
      </c>
      <c r="E31" s="116" t="s">
        <v>451</v>
      </c>
      <c r="F31" s="116" t="s">
        <v>504</v>
      </c>
      <c r="G31" s="116" t="s">
        <v>610</v>
      </c>
      <c r="H31" s="116" t="s">
        <v>453</v>
      </c>
      <c r="I31" s="167">
        <f t="shared" si="3"/>
        <v>900</v>
      </c>
      <c r="J31" s="147">
        <f t="shared" si="3"/>
        <v>450</v>
      </c>
      <c r="K31" s="147">
        <f>I31-J31</f>
        <v>450</v>
      </c>
      <c r="L31" s="143"/>
    </row>
    <row r="32" spans="1:12" s="144" customFormat="1" ht="12.75">
      <c r="A32" s="116"/>
      <c r="B32" s="106" t="s">
        <v>110</v>
      </c>
      <c r="C32" s="106"/>
      <c r="D32" s="115" t="s">
        <v>12</v>
      </c>
      <c r="E32" s="115" t="s">
        <v>451</v>
      </c>
      <c r="F32" s="115" t="s">
        <v>504</v>
      </c>
      <c r="G32" s="115" t="s">
        <v>610</v>
      </c>
      <c r="H32" s="115" t="s">
        <v>412</v>
      </c>
      <c r="I32" s="171">
        <f t="shared" si="3"/>
        <v>900</v>
      </c>
      <c r="J32" s="148">
        <f t="shared" si="3"/>
        <v>450</v>
      </c>
      <c r="K32" s="148">
        <f>I32-J32</f>
        <v>450</v>
      </c>
      <c r="L32" s="143"/>
    </row>
    <row r="33" spans="1:12" s="144" customFormat="1" ht="12.75">
      <c r="A33" s="116"/>
      <c r="B33" s="106" t="s">
        <v>55</v>
      </c>
      <c r="C33" s="106"/>
      <c r="D33" s="115" t="s">
        <v>12</v>
      </c>
      <c r="E33" s="115" t="s">
        <v>451</v>
      </c>
      <c r="F33" s="115" t="s">
        <v>504</v>
      </c>
      <c r="G33" s="115" t="s">
        <v>610</v>
      </c>
      <c r="H33" s="115" t="s">
        <v>449</v>
      </c>
      <c r="I33" s="171">
        <v>900</v>
      </c>
      <c r="J33" s="148">
        <v>450</v>
      </c>
      <c r="K33" s="148">
        <f>I33-J33</f>
        <v>450</v>
      </c>
      <c r="L33" s="143"/>
    </row>
    <row r="34" spans="1:12" s="144" customFormat="1" ht="36">
      <c r="A34" s="116"/>
      <c r="B34" s="149" t="s">
        <v>159</v>
      </c>
      <c r="C34" s="149"/>
      <c r="D34" s="116" t="s">
        <v>12</v>
      </c>
      <c r="E34" s="116" t="s">
        <v>451</v>
      </c>
      <c r="F34" s="116" t="s">
        <v>450</v>
      </c>
      <c r="G34" s="142" t="s">
        <v>608</v>
      </c>
      <c r="H34" s="116" t="s">
        <v>453</v>
      </c>
      <c r="I34" s="167">
        <f aca="true" t="shared" si="4" ref="I34:J36">I35</f>
        <v>60000</v>
      </c>
      <c r="J34" s="147">
        <f t="shared" si="4"/>
        <v>30000</v>
      </c>
      <c r="K34" s="147">
        <f>I34-J34</f>
        <v>30000</v>
      </c>
      <c r="L34" s="143"/>
    </row>
    <row r="35" spans="1:12" s="144" customFormat="1" ht="24">
      <c r="A35" s="116"/>
      <c r="B35" s="111" t="s">
        <v>457</v>
      </c>
      <c r="C35" s="111"/>
      <c r="D35" s="116" t="s">
        <v>12</v>
      </c>
      <c r="E35" s="116" t="s">
        <v>451</v>
      </c>
      <c r="F35" s="116" t="s">
        <v>450</v>
      </c>
      <c r="G35" s="116" t="s">
        <v>607</v>
      </c>
      <c r="H35" s="116" t="s">
        <v>453</v>
      </c>
      <c r="I35" s="167">
        <f t="shared" si="4"/>
        <v>60000</v>
      </c>
      <c r="J35" s="118">
        <f t="shared" si="4"/>
        <v>30000</v>
      </c>
      <c r="K35" s="118">
        <f>K36</f>
        <v>30000</v>
      </c>
      <c r="L35" s="143"/>
    </row>
    <row r="36" spans="1:12" s="144" customFormat="1" ht="24.75" customHeight="1">
      <c r="A36" s="116"/>
      <c r="B36" s="146" t="s">
        <v>456</v>
      </c>
      <c r="C36" s="146"/>
      <c r="D36" s="116" t="s">
        <v>12</v>
      </c>
      <c r="E36" s="116" t="s">
        <v>451</v>
      </c>
      <c r="F36" s="116" t="s">
        <v>450</v>
      </c>
      <c r="G36" s="116" t="s">
        <v>606</v>
      </c>
      <c r="H36" s="116" t="s">
        <v>453</v>
      </c>
      <c r="I36" s="167">
        <f t="shared" si="4"/>
        <v>60000</v>
      </c>
      <c r="J36" s="147">
        <f t="shared" si="4"/>
        <v>30000</v>
      </c>
      <c r="K36" s="147">
        <f>I36-J36</f>
        <v>30000</v>
      </c>
      <c r="L36" s="143"/>
    </row>
    <row r="37" spans="1:12" s="144" customFormat="1" ht="48">
      <c r="A37" s="116"/>
      <c r="B37" s="111" t="s">
        <v>455</v>
      </c>
      <c r="C37" s="111"/>
      <c r="D37" s="116" t="s">
        <v>12</v>
      </c>
      <c r="E37" s="116" t="s">
        <v>451</v>
      </c>
      <c r="F37" s="116" t="s">
        <v>450</v>
      </c>
      <c r="G37" s="116" t="s">
        <v>611</v>
      </c>
      <c r="H37" s="116" t="s">
        <v>453</v>
      </c>
      <c r="I37" s="167">
        <f>I38+I41</f>
        <v>60000</v>
      </c>
      <c r="J37" s="118">
        <f>J38+J41</f>
        <v>30000</v>
      </c>
      <c r="K37" s="118">
        <f>K38+K41</f>
        <v>30000</v>
      </c>
      <c r="L37" s="143"/>
    </row>
    <row r="38" spans="1:12" s="144" customFormat="1" ht="48">
      <c r="A38" s="116"/>
      <c r="B38" s="146" t="s">
        <v>534</v>
      </c>
      <c r="C38" s="146"/>
      <c r="D38" s="116" t="s">
        <v>12</v>
      </c>
      <c r="E38" s="116" t="s">
        <v>451</v>
      </c>
      <c r="F38" s="116" t="s">
        <v>450</v>
      </c>
      <c r="G38" s="116" t="s">
        <v>612</v>
      </c>
      <c r="H38" s="116" t="s">
        <v>453</v>
      </c>
      <c r="I38" s="167">
        <f>I39</f>
        <v>43000</v>
      </c>
      <c r="J38" s="147">
        <f>J39</f>
        <v>21500</v>
      </c>
      <c r="K38" s="147">
        <f aca="true" t="shared" si="5" ref="K38:K43">I38-J38</f>
        <v>21500</v>
      </c>
      <c r="L38" s="143"/>
    </row>
    <row r="39" spans="1:12" s="144" customFormat="1" ht="12.75">
      <c r="A39" s="116"/>
      <c r="B39" s="106" t="s">
        <v>110</v>
      </c>
      <c r="C39" s="106"/>
      <c r="D39" s="115" t="s">
        <v>12</v>
      </c>
      <c r="E39" s="115" t="s">
        <v>451</v>
      </c>
      <c r="F39" s="115" t="s">
        <v>450</v>
      </c>
      <c r="G39" s="115" t="s">
        <v>612</v>
      </c>
      <c r="H39" s="115" t="s">
        <v>412</v>
      </c>
      <c r="I39" s="171">
        <f>I40</f>
        <v>43000</v>
      </c>
      <c r="J39" s="148">
        <f>J40</f>
        <v>21500</v>
      </c>
      <c r="K39" s="148">
        <f t="shared" si="5"/>
        <v>21500</v>
      </c>
      <c r="L39" s="143"/>
    </row>
    <row r="40" spans="1:12" s="144" customFormat="1" ht="12.75">
      <c r="A40" s="116"/>
      <c r="B40" s="106" t="s">
        <v>55</v>
      </c>
      <c r="C40" s="106"/>
      <c r="D40" s="115" t="s">
        <v>12</v>
      </c>
      <c r="E40" s="115" t="s">
        <v>451</v>
      </c>
      <c r="F40" s="115" t="s">
        <v>450</v>
      </c>
      <c r="G40" s="115" t="s">
        <v>612</v>
      </c>
      <c r="H40" s="115" t="s">
        <v>449</v>
      </c>
      <c r="I40" s="171">
        <v>43000</v>
      </c>
      <c r="J40" s="148">
        <v>21500</v>
      </c>
      <c r="K40" s="148">
        <f t="shared" si="5"/>
        <v>21500</v>
      </c>
      <c r="L40" s="143"/>
    </row>
    <row r="41" spans="1:12" s="144" customFormat="1" ht="51" customHeight="1">
      <c r="A41" s="116"/>
      <c r="B41" s="150" t="s">
        <v>533</v>
      </c>
      <c r="C41" s="106"/>
      <c r="D41" s="116" t="s">
        <v>12</v>
      </c>
      <c r="E41" s="116" t="s">
        <v>451</v>
      </c>
      <c r="F41" s="116" t="s">
        <v>450</v>
      </c>
      <c r="G41" s="116" t="s">
        <v>613</v>
      </c>
      <c r="H41" s="116" t="s">
        <v>453</v>
      </c>
      <c r="I41" s="167">
        <f>I42</f>
        <v>17000</v>
      </c>
      <c r="J41" s="118">
        <f>J42</f>
        <v>8500</v>
      </c>
      <c r="K41" s="147">
        <f t="shared" si="5"/>
        <v>8500</v>
      </c>
      <c r="L41" s="143"/>
    </row>
    <row r="42" spans="1:12" s="144" customFormat="1" ht="12.75">
      <c r="A42" s="116"/>
      <c r="B42" s="106" t="s">
        <v>110</v>
      </c>
      <c r="C42" s="106"/>
      <c r="D42" s="115" t="s">
        <v>12</v>
      </c>
      <c r="E42" s="115" t="s">
        <v>451</v>
      </c>
      <c r="F42" s="115" t="s">
        <v>450</v>
      </c>
      <c r="G42" s="115" t="s">
        <v>613</v>
      </c>
      <c r="H42" s="115" t="s">
        <v>412</v>
      </c>
      <c r="I42" s="171">
        <f>I43</f>
        <v>17000</v>
      </c>
      <c r="J42" s="148">
        <f>J43</f>
        <v>8500</v>
      </c>
      <c r="K42" s="148">
        <f t="shared" si="5"/>
        <v>8500</v>
      </c>
      <c r="L42" s="143"/>
    </row>
    <row r="43" spans="1:12" s="144" customFormat="1" ht="12.75">
      <c r="A43" s="116"/>
      <c r="B43" s="106" t="s">
        <v>55</v>
      </c>
      <c r="C43" s="106"/>
      <c r="D43" s="115" t="s">
        <v>12</v>
      </c>
      <c r="E43" s="115" t="s">
        <v>451</v>
      </c>
      <c r="F43" s="115" t="s">
        <v>450</v>
      </c>
      <c r="G43" s="115" t="s">
        <v>613</v>
      </c>
      <c r="H43" s="115" t="s">
        <v>449</v>
      </c>
      <c r="I43" s="171">
        <v>17000</v>
      </c>
      <c r="J43" s="148">
        <v>8500</v>
      </c>
      <c r="K43" s="148">
        <f t="shared" si="5"/>
        <v>8500</v>
      </c>
      <c r="L43" s="143"/>
    </row>
    <row r="44" spans="1:12" s="144" customFormat="1" ht="24">
      <c r="A44" s="116"/>
      <c r="B44" s="146" t="s">
        <v>521</v>
      </c>
      <c r="C44" s="146"/>
      <c r="D44" s="116" t="s">
        <v>12</v>
      </c>
      <c r="E44" s="116" t="s">
        <v>451</v>
      </c>
      <c r="F44" s="116" t="s">
        <v>477</v>
      </c>
      <c r="G44" s="116" t="s">
        <v>615</v>
      </c>
      <c r="H44" s="116" t="s">
        <v>453</v>
      </c>
      <c r="I44" s="167">
        <f aca="true" t="shared" si="6" ref="I44:J46">I45</f>
        <v>339100</v>
      </c>
      <c r="J44" s="147">
        <f t="shared" si="6"/>
        <v>0</v>
      </c>
      <c r="K44" s="147">
        <f>I44-J44</f>
        <v>339100</v>
      </c>
      <c r="L44" s="143"/>
    </row>
    <row r="45" spans="1:12" s="144" customFormat="1" ht="12.75">
      <c r="A45" s="116"/>
      <c r="B45" s="151" t="s">
        <v>532</v>
      </c>
      <c r="C45" s="151"/>
      <c r="D45" s="116" t="s">
        <v>12</v>
      </c>
      <c r="E45" s="116" t="s">
        <v>451</v>
      </c>
      <c r="F45" s="116" t="s">
        <v>477</v>
      </c>
      <c r="G45" s="116" t="s">
        <v>614</v>
      </c>
      <c r="H45" s="116" t="s">
        <v>453</v>
      </c>
      <c r="I45" s="167">
        <f t="shared" si="6"/>
        <v>339100</v>
      </c>
      <c r="J45" s="147">
        <f t="shared" si="6"/>
        <v>0</v>
      </c>
      <c r="K45" s="147">
        <f>I45-J45</f>
        <v>339100</v>
      </c>
      <c r="L45" s="143"/>
    </row>
    <row r="46" spans="1:12" s="144" customFormat="1" ht="12.75">
      <c r="A46" s="116"/>
      <c r="B46" s="106" t="s">
        <v>118</v>
      </c>
      <c r="C46" s="106"/>
      <c r="D46" s="115" t="s">
        <v>12</v>
      </c>
      <c r="E46" s="115" t="s">
        <v>451</v>
      </c>
      <c r="F46" s="115" t="s">
        <v>477</v>
      </c>
      <c r="G46" s="115" t="s">
        <v>614</v>
      </c>
      <c r="H46" s="115" t="s">
        <v>520</v>
      </c>
      <c r="I46" s="171">
        <f t="shared" si="6"/>
        <v>339100</v>
      </c>
      <c r="J46" s="148">
        <f t="shared" si="6"/>
        <v>0</v>
      </c>
      <c r="K46" s="148">
        <f>I46-J46</f>
        <v>339100</v>
      </c>
      <c r="L46" s="143"/>
    </row>
    <row r="47" spans="1:12" s="144" customFormat="1" ht="12.75">
      <c r="A47" s="116"/>
      <c r="B47" s="106" t="s">
        <v>531</v>
      </c>
      <c r="C47" s="106"/>
      <c r="D47" s="115" t="s">
        <v>12</v>
      </c>
      <c r="E47" s="115" t="s">
        <v>451</v>
      </c>
      <c r="F47" s="115" t="s">
        <v>477</v>
      </c>
      <c r="G47" s="115" t="s">
        <v>614</v>
      </c>
      <c r="H47" s="115" t="s">
        <v>530</v>
      </c>
      <c r="I47" s="171">
        <v>339100</v>
      </c>
      <c r="J47" s="148">
        <v>0</v>
      </c>
      <c r="K47" s="148">
        <f>I47-J47</f>
        <v>339100</v>
      </c>
      <c r="L47" s="143"/>
    </row>
    <row r="48" spans="1:12" s="144" customFormat="1" ht="12.75">
      <c r="A48" s="116"/>
      <c r="B48" s="111" t="s">
        <v>164</v>
      </c>
      <c r="C48" s="111"/>
      <c r="D48" s="116" t="s">
        <v>12</v>
      </c>
      <c r="E48" s="116" t="s">
        <v>451</v>
      </c>
      <c r="F48" s="116" t="s">
        <v>518</v>
      </c>
      <c r="G48" s="142" t="s">
        <v>608</v>
      </c>
      <c r="H48" s="116" t="s">
        <v>453</v>
      </c>
      <c r="I48" s="170">
        <f>I49+I63</f>
        <v>2801800</v>
      </c>
      <c r="J48" s="118">
        <f>J49+J63</f>
        <v>716509.5</v>
      </c>
      <c r="K48" s="118">
        <f>K49+K63</f>
        <v>1780390.5</v>
      </c>
      <c r="L48" s="143"/>
    </row>
    <row r="49" spans="1:14" s="144" customFormat="1" ht="24">
      <c r="A49" s="116"/>
      <c r="B49" s="111" t="s">
        <v>760</v>
      </c>
      <c r="C49" s="111"/>
      <c r="D49" s="116" t="s">
        <v>12</v>
      </c>
      <c r="E49" s="116" t="s">
        <v>451</v>
      </c>
      <c r="F49" s="116" t="s">
        <v>518</v>
      </c>
      <c r="G49" s="116" t="s">
        <v>617</v>
      </c>
      <c r="H49" s="116" t="s">
        <v>453</v>
      </c>
      <c r="I49" s="167">
        <f>I50</f>
        <v>1122900</v>
      </c>
      <c r="J49" s="118">
        <f>J50</f>
        <v>29509.5</v>
      </c>
      <c r="K49" s="118">
        <f>K50</f>
        <v>1093390.5</v>
      </c>
      <c r="L49" s="143"/>
      <c r="M49" s="145"/>
      <c r="N49" s="145"/>
    </row>
    <row r="50" spans="1:12" s="144" customFormat="1" ht="12.75">
      <c r="A50" s="116"/>
      <c r="B50" s="111" t="s">
        <v>493</v>
      </c>
      <c r="C50" s="111"/>
      <c r="D50" s="116" t="s">
        <v>12</v>
      </c>
      <c r="E50" s="116" t="s">
        <v>451</v>
      </c>
      <c r="F50" s="116" t="s">
        <v>518</v>
      </c>
      <c r="G50" s="116" t="s">
        <v>618</v>
      </c>
      <c r="H50" s="116" t="s">
        <v>453</v>
      </c>
      <c r="I50" s="167">
        <f>I51+I55+I59</f>
        <v>1122900</v>
      </c>
      <c r="J50" s="118">
        <f>J51+J55+J59</f>
        <v>29509.5</v>
      </c>
      <c r="K50" s="118">
        <f>K51+K55+K59</f>
        <v>1093390.5</v>
      </c>
      <c r="L50" s="143"/>
    </row>
    <row r="51" spans="1:12" s="144" customFormat="1" ht="24">
      <c r="A51" s="116"/>
      <c r="B51" s="146" t="s">
        <v>529</v>
      </c>
      <c r="C51" s="146"/>
      <c r="D51" s="116" t="s">
        <v>12</v>
      </c>
      <c r="E51" s="116" t="s">
        <v>451</v>
      </c>
      <c r="F51" s="116" t="s">
        <v>518</v>
      </c>
      <c r="G51" s="116" t="s">
        <v>616</v>
      </c>
      <c r="H51" s="116" t="s">
        <v>453</v>
      </c>
      <c r="I51" s="167">
        <f aca="true" t="shared" si="7" ref="I51:J53">I52</f>
        <v>1000000</v>
      </c>
      <c r="J51" s="147">
        <f t="shared" si="7"/>
        <v>0</v>
      </c>
      <c r="K51" s="147">
        <f aca="true" t="shared" si="8" ref="K51:K62">I51-J51</f>
        <v>1000000</v>
      </c>
      <c r="L51" s="143"/>
    </row>
    <row r="52" spans="1:12" s="144" customFormat="1" ht="26.25" customHeight="1">
      <c r="A52" s="116"/>
      <c r="B52" s="106" t="s">
        <v>87</v>
      </c>
      <c r="C52" s="106"/>
      <c r="D52" s="115" t="s">
        <v>12</v>
      </c>
      <c r="E52" s="115" t="s">
        <v>451</v>
      </c>
      <c r="F52" s="115" t="s">
        <v>518</v>
      </c>
      <c r="G52" s="115" t="s">
        <v>616</v>
      </c>
      <c r="H52" s="115" t="s">
        <v>62</v>
      </c>
      <c r="I52" s="171">
        <f t="shared" si="7"/>
        <v>1000000</v>
      </c>
      <c r="J52" s="148">
        <f t="shared" si="7"/>
        <v>0</v>
      </c>
      <c r="K52" s="148">
        <f t="shared" si="8"/>
        <v>1000000</v>
      </c>
      <c r="L52" s="143"/>
    </row>
    <row r="53" spans="1:12" s="144" customFormat="1" ht="24">
      <c r="A53" s="116"/>
      <c r="B53" s="106" t="s">
        <v>462</v>
      </c>
      <c r="C53" s="106"/>
      <c r="D53" s="115" t="s">
        <v>12</v>
      </c>
      <c r="E53" s="115" t="s">
        <v>451</v>
      </c>
      <c r="F53" s="115" t="s">
        <v>518</v>
      </c>
      <c r="G53" s="115" t="s">
        <v>616</v>
      </c>
      <c r="H53" s="115" t="s">
        <v>461</v>
      </c>
      <c r="I53" s="171">
        <f t="shared" si="7"/>
        <v>1000000</v>
      </c>
      <c r="J53" s="148">
        <f t="shared" si="7"/>
        <v>0</v>
      </c>
      <c r="K53" s="148">
        <f t="shared" si="8"/>
        <v>1000000</v>
      </c>
      <c r="L53" s="143"/>
    </row>
    <row r="54" spans="1:12" s="144" customFormat="1" ht="28.5" customHeight="1">
      <c r="A54" s="116"/>
      <c r="B54" s="106" t="s">
        <v>492</v>
      </c>
      <c r="C54" s="106"/>
      <c r="D54" s="115" t="s">
        <v>12</v>
      </c>
      <c r="E54" s="115" t="s">
        <v>451</v>
      </c>
      <c r="F54" s="115" t="s">
        <v>518</v>
      </c>
      <c r="G54" s="115" t="s">
        <v>616</v>
      </c>
      <c r="H54" s="115" t="s">
        <v>458</v>
      </c>
      <c r="I54" s="171">
        <v>1000000</v>
      </c>
      <c r="J54" s="148">
        <v>0</v>
      </c>
      <c r="K54" s="148">
        <f t="shared" si="8"/>
        <v>1000000</v>
      </c>
      <c r="L54" s="143"/>
    </row>
    <row r="55" spans="1:12" s="144" customFormat="1" ht="24">
      <c r="A55" s="116"/>
      <c r="B55" s="151" t="s">
        <v>528</v>
      </c>
      <c r="C55" s="151"/>
      <c r="D55" s="116" t="s">
        <v>12</v>
      </c>
      <c r="E55" s="116" t="s">
        <v>451</v>
      </c>
      <c r="F55" s="116" t="s">
        <v>518</v>
      </c>
      <c r="G55" s="116" t="s">
        <v>628</v>
      </c>
      <c r="H55" s="116" t="s">
        <v>453</v>
      </c>
      <c r="I55" s="167">
        <f aca="true" t="shared" si="9" ref="I55:J57">I56</f>
        <v>99900</v>
      </c>
      <c r="J55" s="147">
        <f t="shared" si="9"/>
        <v>24102</v>
      </c>
      <c r="K55" s="147">
        <f t="shared" si="8"/>
        <v>75798</v>
      </c>
      <c r="L55" s="143"/>
    </row>
    <row r="56" spans="1:12" s="144" customFormat="1" ht="24">
      <c r="A56" s="116"/>
      <c r="B56" s="106" t="s">
        <v>87</v>
      </c>
      <c r="C56" s="106"/>
      <c r="D56" s="115" t="s">
        <v>12</v>
      </c>
      <c r="E56" s="115" t="s">
        <v>451</v>
      </c>
      <c r="F56" s="115" t="s">
        <v>518</v>
      </c>
      <c r="G56" s="115" t="s">
        <v>628</v>
      </c>
      <c r="H56" s="115" t="s">
        <v>62</v>
      </c>
      <c r="I56" s="171">
        <f t="shared" si="9"/>
        <v>99900</v>
      </c>
      <c r="J56" s="148">
        <f t="shared" si="9"/>
        <v>24102</v>
      </c>
      <c r="K56" s="148">
        <f t="shared" si="8"/>
        <v>75798</v>
      </c>
      <c r="L56" s="143"/>
    </row>
    <row r="57" spans="1:12" s="144" customFormat="1" ht="24">
      <c r="A57" s="116"/>
      <c r="B57" s="106" t="s">
        <v>462</v>
      </c>
      <c r="C57" s="106"/>
      <c r="D57" s="115" t="s">
        <v>12</v>
      </c>
      <c r="E57" s="115" t="s">
        <v>451</v>
      </c>
      <c r="F57" s="115" t="s">
        <v>518</v>
      </c>
      <c r="G57" s="115" t="s">
        <v>628</v>
      </c>
      <c r="H57" s="115" t="s">
        <v>461</v>
      </c>
      <c r="I57" s="171">
        <f t="shared" si="9"/>
        <v>99900</v>
      </c>
      <c r="J57" s="148">
        <f t="shared" si="9"/>
        <v>24102</v>
      </c>
      <c r="K57" s="148">
        <f t="shared" si="8"/>
        <v>75798</v>
      </c>
      <c r="L57" s="143"/>
    </row>
    <row r="58" spans="1:12" s="144" customFormat="1" ht="27" customHeight="1">
      <c r="A58" s="116"/>
      <c r="B58" s="106" t="s">
        <v>492</v>
      </c>
      <c r="C58" s="106"/>
      <c r="D58" s="115" t="s">
        <v>12</v>
      </c>
      <c r="E58" s="115" t="s">
        <v>451</v>
      </c>
      <c r="F58" s="115" t="s">
        <v>518</v>
      </c>
      <c r="G58" s="115" t="s">
        <v>628</v>
      </c>
      <c r="H58" s="115" t="s">
        <v>458</v>
      </c>
      <c r="I58" s="171">
        <v>99900</v>
      </c>
      <c r="J58" s="148">
        <v>24102</v>
      </c>
      <c r="K58" s="148">
        <f t="shared" si="8"/>
        <v>75798</v>
      </c>
      <c r="L58" s="143"/>
    </row>
    <row r="59" spans="1:12" s="144" customFormat="1" ht="12.75">
      <c r="A59" s="116"/>
      <c r="B59" s="151" t="s">
        <v>527</v>
      </c>
      <c r="C59" s="151"/>
      <c r="D59" s="116" t="s">
        <v>12</v>
      </c>
      <c r="E59" s="116" t="s">
        <v>451</v>
      </c>
      <c r="F59" s="116" t="s">
        <v>518</v>
      </c>
      <c r="G59" s="116" t="s">
        <v>629</v>
      </c>
      <c r="H59" s="116" t="s">
        <v>453</v>
      </c>
      <c r="I59" s="167">
        <f aca="true" t="shared" si="10" ref="I59:J61">I60</f>
        <v>23000</v>
      </c>
      <c r="J59" s="147">
        <f t="shared" si="10"/>
        <v>5407.5</v>
      </c>
      <c r="K59" s="147">
        <f t="shared" si="8"/>
        <v>17592.5</v>
      </c>
      <c r="L59" s="143"/>
    </row>
    <row r="60" spans="1:12" s="144" customFormat="1" ht="24">
      <c r="A60" s="116"/>
      <c r="B60" s="106" t="s">
        <v>87</v>
      </c>
      <c r="C60" s="106"/>
      <c r="D60" s="115" t="s">
        <v>12</v>
      </c>
      <c r="E60" s="115" t="s">
        <v>451</v>
      </c>
      <c r="F60" s="115" t="s">
        <v>518</v>
      </c>
      <c r="G60" s="115" t="s">
        <v>629</v>
      </c>
      <c r="H60" s="115" t="s">
        <v>62</v>
      </c>
      <c r="I60" s="171">
        <f t="shared" si="10"/>
        <v>23000</v>
      </c>
      <c r="J60" s="148">
        <f t="shared" si="10"/>
        <v>5407.5</v>
      </c>
      <c r="K60" s="148">
        <f t="shared" si="8"/>
        <v>17592.5</v>
      </c>
      <c r="L60" s="143"/>
    </row>
    <row r="61" spans="1:12" s="144" customFormat="1" ht="24">
      <c r="A61" s="116"/>
      <c r="B61" s="106" t="s">
        <v>462</v>
      </c>
      <c r="C61" s="106"/>
      <c r="D61" s="115" t="s">
        <v>12</v>
      </c>
      <c r="E61" s="115" t="s">
        <v>451</v>
      </c>
      <c r="F61" s="115" t="s">
        <v>518</v>
      </c>
      <c r="G61" s="115" t="s">
        <v>629</v>
      </c>
      <c r="H61" s="115" t="s">
        <v>461</v>
      </c>
      <c r="I61" s="171">
        <f t="shared" si="10"/>
        <v>23000</v>
      </c>
      <c r="J61" s="148">
        <f t="shared" si="10"/>
        <v>5407.5</v>
      </c>
      <c r="K61" s="148">
        <f t="shared" si="8"/>
        <v>17592.5</v>
      </c>
      <c r="L61" s="143"/>
    </row>
    <row r="62" spans="1:12" s="144" customFormat="1" ht="27.75" customHeight="1">
      <c r="A62" s="116"/>
      <c r="B62" s="106" t="s">
        <v>492</v>
      </c>
      <c r="C62" s="106"/>
      <c r="D62" s="115" t="s">
        <v>12</v>
      </c>
      <c r="E62" s="115" t="s">
        <v>451</v>
      </c>
      <c r="F62" s="115" t="s">
        <v>518</v>
      </c>
      <c r="G62" s="115" t="s">
        <v>629</v>
      </c>
      <c r="H62" s="115" t="s">
        <v>458</v>
      </c>
      <c r="I62" s="171">
        <v>23000</v>
      </c>
      <c r="J62" s="148">
        <v>5407.5</v>
      </c>
      <c r="K62" s="148">
        <f t="shared" si="8"/>
        <v>17592.5</v>
      </c>
      <c r="L62" s="143"/>
    </row>
    <row r="63" spans="1:12" s="144" customFormat="1" ht="25.5" customHeight="1">
      <c r="A63" s="116"/>
      <c r="B63" s="152" t="s">
        <v>457</v>
      </c>
      <c r="C63" s="111"/>
      <c r="D63" s="116" t="s">
        <v>12</v>
      </c>
      <c r="E63" s="116" t="s">
        <v>451</v>
      </c>
      <c r="F63" s="116" t="s">
        <v>518</v>
      </c>
      <c r="G63" s="116" t="s">
        <v>607</v>
      </c>
      <c r="H63" s="116" t="s">
        <v>453</v>
      </c>
      <c r="I63" s="167">
        <f>I64</f>
        <v>1678900</v>
      </c>
      <c r="J63" s="118">
        <f>J64</f>
        <v>687000</v>
      </c>
      <c r="K63" s="118">
        <f>K64</f>
        <v>687000</v>
      </c>
      <c r="L63" s="143"/>
    </row>
    <row r="64" spans="1:12" s="144" customFormat="1" ht="26.25" customHeight="1">
      <c r="A64" s="116"/>
      <c r="B64" s="153" t="s">
        <v>456</v>
      </c>
      <c r="C64" s="111"/>
      <c r="D64" s="116" t="s">
        <v>12</v>
      </c>
      <c r="E64" s="116" t="s">
        <v>451</v>
      </c>
      <c r="F64" s="116" t="s">
        <v>518</v>
      </c>
      <c r="G64" s="116" t="s">
        <v>606</v>
      </c>
      <c r="H64" s="116" t="s">
        <v>453</v>
      </c>
      <c r="I64" s="167">
        <f>I70+I80+I65</f>
        <v>1678900</v>
      </c>
      <c r="J64" s="118">
        <f>J70+J80+J65</f>
        <v>687000</v>
      </c>
      <c r="K64" s="118">
        <f>K70+K80+K65</f>
        <v>687000</v>
      </c>
      <c r="L64" s="143"/>
    </row>
    <row r="65" spans="1:12" s="144" customFormat="1" ht="18.75" customHeight="1">
      <c r="A65" s="116"/>
      <c r="B65" s="153" t="s">
        <v>493</v>
      </c>
      <c r="C65" s="106"/>
      <c r="D65" s="116" t="s">
        <v>12</v>
      </c>
      <c r="E65" s="116" t="s">
        <v>451</v>
      </c>
      <c r="F65" s="116" t="s">
        <v>518</v>
      </c>
      <c r="G65" s="116" t="s">
        <v>619</v>
      </c>
      <c r="H65" s="116" t="s">
        <v>453</v>
      </c>
      <c r="I65" s="167">
        <f aca="true" t="shared" si="11" ref="I65:K68">I66</f>
        <v>0</v>
      </c>
      <c r="J65" s="118">
        <f t="shared" si="11"/>
        <v>0</v>
      </c>
      <c r="K65" s="118">
        <f t="shared" si="11"/>
        <v>0</v>
      </c>
      <c r="L65" s="143"/>
    </row>
    <row r="66" spans="1:12" s="144" customFormat="1" ht="26.25" customHeight="1">
      <c r="A66" s="116"/>
      <c r="B66" s="146" t="s">
        <v>746</v>
      </c>
      <c r="C66" s="111"/>
      <c r="D66" s="116" t="s">
        <v>12</v>
      </c>
      <c r="E66" s="116" t="s">
        <v>451</v>
      </c>
      <c r="F66" s="116" t="s">
        <v>518</v>
      </c>
      <c r="G66" s="116" t="s">
        <v>747</v>
      </c>
      <c r="H66" s="116" t="s">
        <v>453</v>
      </c>
      <c r="I66" s="167">
        <f t="shared" si="11"/>
        <v>0</v>
      </c>
      <c r="J66" s="118">
        <f t="shared" si="11"/>
        <v>0</v>
      </c>
      <c r="K66" s="118">
        <f t="shared" si="11"/>
        <v>0</v>
      </c>
      <c r="L66" s="143"/>
    </row>
    <row r="67" spans="1:12" s="144" customFormat="1" ht="29.25" customHeight="1">
      <c r="A67" s="116"/>
      <c r="B67" s="106" t="s">
        <v>87</v>
      </c>
      <c r="C67" s="111"/>
      <c r="D67" s="115" t="s">
        <v>12</v>
      </c>
      <c r="E67" s="115" t="s">
        <v>451</v>
      </c>
      <c r="F67" s="115" t="s">
        <v>518</v>
      </c>
      <c r="G67" s="115" t="s">
        <v>747</v>
      </c>
      <c r="H67" s="115" t="s">
        <v>62</v>
      </c>
      <c r="I67" s="171">
        <f t="shared" si="11"/>
        <v>0</v>
      </c>
      <c r="J67" s="117">
        <f t="shared" si="11"/>
        <v>0</v>
      </c>
      <c r="K67" s="117">
        <f t="shared" si="11"/>
        <v>0</v>
      </c>
      <c r="L67" s="143"/>
    </row>
    <row r="68" spans="1:12" s="144" customFormat="1" ht="30" customHeight="1">
      <c r="A68" s="116"/>
      <c r="B68" s="106" t="s">
        <v>462</v>
      </c>
      <c r="C68" s="111"/>
      <c r="D68" s="115" t="s">
        <v>12</v>
      </c>
      <c r="E68" s="115" t="s">
        <v>451</v>
      </c>
      <c r="F68" s="115" t="s">
        <v>518</v>
      </c>
      <c r="G68" s="115" t="s">
        <v>747</v>
      </c>
      <c r="H68" s="115" t="s">
        <v>461</v>
      </c>
      <c r="I68" s="171">
        <f t="shared" si="11"/>
        <v>0</v>
      </c>
      <c r="J68" s="117">
        <f t="shared" si="11"/>
        <v>0</v>
      </c>
      <c r="K68" s="117">
        <f t="shared" si="11"/>
        <v>0</v>
      </c>
      <c r="L68" s="143"/>
    </row>
    <row r="69" spans="1:12" s="144" customFormat="1" ht="24.75" customHeight="1">
      <c r="A69" s="116"/>
      <c r="B69" s="106" t="s">
        <v>492</v>
      </c>
      <c r="C69" s="111"/>
      <c r="D69" s="115" t="s">
        <v>12</v>
      </c>
      <c r="E69" s="115" t="s">
        <v>451</v>
      </c>
      <c r="F69" s="115" t="s">
        <v>518</v>
      </c>
      <c r="G69" s="115" t="s">
        <v>747</v>
      </c>
      <c r="H69" s="115" t="s">
        <v>458</v>
      </c>
      <c r="I69" s="171">
        <v>0</v>
      </c>
      <c r="J69" s="117">
        <v>0</v>
      </c>
      <c r="K69" s="118">
        <f>I69-J69</f>
        <v>0</v>
      </c>
      <c r="L69" s="143"/>
    </row>
    <row r="70" spans="1:12" s="144" customFormat="1" ht="50.25" customHeight="1">
      <c r="A70" s="116"/>
      <c r="B70" s="154" t="s">
        <v>455</v>
      </c>
      <c r="C70" s="111"/>
      <c r="D70" s="116" t="s">
        <v>12</v>
      </c>
      <c r="E70" s="116" t="s">
        <v>451</v>
      </c>
      <c r="F70" s="116" t="s">
        <v>518</v>
      </c>
      <c r="G70" s="116" t="s">
        <v>611</v>
      </c>
      <c r="H70" s="116" t="s">
        <v>453</v>
      </c>
      <c r="I70" s="167">
        <f>I71+I77+I74</f>
        <v>1666800</v>
      </c>
      <c r="J70" s="118">
        <f>J71+J77+J74</f>
        <v>687000</v>
      </c>
      <c r="K70" s="118">
        <f>K71+K77+K74</f>
        <v>687000</v>
      </c>
      <c r="L70" s="143"/>
    </row>
    <row r="71" spans="1:12" s="144" customFormat="1" ht="74.25" customHeight="1">
      <c r="A71" s="116"/>
      <c r="B71" s="155" t="s">
        <v>524</v>
      </c>
      <c r="C71" s="155"/>
      <c r="D71" s="116" t="s">
        <v>12</v>
      </c>
      <c r="E71" s="116" t="s">
        <v>451</v>
      </c>
      <c r="F71" s="116" t="s">
        <v>518</v>
      </c>
      <c r="G71" s="116" t="s">
        <v>620</v>
      </c>
      <c r="H71" s="116" t="s">
        <v>453</v>
      </c>
      <c r="I71" s="167">
        <f>I72</f>
        <v>1346800</v>
      </c>
      <c r="J71" s="147">
        <f>J72</f>
        <v>673400</v>
      </c>
      <c r="K71" s="147">
        <f aca="true" t="shared" si="12" ref="K71:K79">I71-J71</f>
        <v>673400</v>
      </c>
      <c r="L71" s="143"/>
    </row>
    <row r="72" spans="1:12" s="144" customFormat="1" ht="12.75">
      <c r="A72" s="115"/>
      <c r="B72" s="106" t="s">
        <v>110</v>
      </c>
      <c r="C72" s="106"/>
      <c r="D72" s="115" t="s">
        <v>12</v>
      </c>
      <c r="E72" s="115" t="s">
        <v>451</v>
      </c>
      <c r="F72" s="115" t="s">
        <v>518</v>
      </c>
      <c r="G72" s="115" t="s">
        <v>620</v>
      </c>
      <c r="H72" s="115" t="s">
        <v>412</v>
      </c>
      <c r="I72" s="171">
        <f>I73</f>
        <v>1346800</v>
      </c>
      <c r="J72" s="148">
        <f>J73</f>
        <v>673400</v>
      </c>
      <c r="K72" s="148">
        <f t="shared" si="12"/>
        <v>673400</v>
      </c>
      <c r="L72" s="143"/>
    </row>
    <row r="73" spans="1:12" s="144" customFormat="1" ht="12.75">
      <c r="A73" s="115"/>
      <c r="B73" s="106" t="s">
        <v>55</v>
      </c>
      <c r="C73" s="106"/>
      <c r="D73" s="115" t="s">
        <v>12</v>
      </c>
      <c r="E73" s="115" t="s">
        <v>451</v>
      </c>
      <c r="F73" s="115" t="s">
        <v>518</v>
      </c>
      <c r="G73" s="115" t="s">
        <v>620</v>
      </c>
      <c r="H73" s="115" t="s">
        <v>449</v>
      </c>
      <c r="I73" s="171">
        <v>1346800</v>
      </c>
      <c r="J73" s="148">
        <v>673400</v>
      </c>
      <c r="K73" s="148">
        <f t="shared" si="12"/>
        <v>673400</v>
      </c>
      <c r="L73" s="143"/>
    </row>
    <row r="74" spans="1:12" s="144" customFormat="1" ht="48">
      <c r="A74" s="115"/>
      <c r="B74" s="111" t="s">
        <v>753</v>
      </c>
      <c r="C74" s="111"/>
      <c r="D74" s="116" t="s">
        <v>12</v>
      </c>
      <c r="E74" s="116" t="s">
        <v>451</v>
      </c>
      <c r="F74" s="116" t="s">
        <v>518</v>
      </c>
      <c r="G74" s="116" t="s">
        <v>748</v>
      </c>
      <c r="H74" s="116" t="s">
        <v>453</v>
      </c>
      <c r="I74" s="167">
        <f aca="true" t="shared" si="13" ref="I74:K75">I75</f>
        <v>292800</v>
      </c>
      <c r="J74" s="118">
        <f t="shared" si="13"/>
        <v>0</v>
      </c>
      <c r="K74" s="118">
        <f t="shared" si="13"/>
        <v>0</v>
      </c>
      <c r="L74" s="143"/>
    </row>
    <row r="75" spans="1:12" s="144" customFormat="1" ht="12.75">
      <c r="A75" s="115"/>
      <c r="B75" s="106" t="s">
        <v>110</v>
      </c>
      <c r="C75" s="106"/>
      <c r="D75" s="115" t="s">
        <v>12</v>
      </c>
      <c r="E75" s="115" t="s">
        <v>451</v>
      </c>
      <c r="F75" s="115" t="s">
        <v>518</v>
      </c>
      <c r="G75" s="115" t="s">
        <v>748</v>
      </c>
      <c r="H75" s="115" t="s">
        <v>412</v>
      </c>
      <c r="I75" s="171">
        <f t="shared" si="13"/>
        <v>292800</v>
      </c>
      <c r="J75" s="117">
        <f t="shared" si="13"/>
        <v>0</v>
      </c>
      <c r="K75" s="117">
        <f t="shared" si="13"/>
        <v>0</v>
      </c>
      <c r="L75" s="143"/>
    </row>
    <row r="76" spans="1:12" s="144" customFormat="1" ht="12.75">
      <c r="A76" s="115"/>
      <c r="B76" s="106" t="s">
        <v>55</v>
      </c>
      <c r="C76" s="106"/>
      <c r="D76" s="115" t="s">
        <v>12</v>
      </c>
      <c r="E76" s="115" t="s">
        <v>451</v>
      </c>
      <c r="F76" s="115" t="s">
        <v>518</v>
      </c>
      <c r="G76" s="115" t="s">
        <v>748</v>
      </c>
      <c r="H76" s="115" t="s">
        <v>449</v>
      </c>
      <c r="I76" s="171">
        <v>292800</v>
      </c>
      <c r="J76" s="148">
        <v>0</v>
      </c>
      <c r="K76" s="148">
        <v>0</v>
      </c>
      <c r="L76" s="143"/>
    </row>
    <row r="77" spans="1:12" s="144" customFormat="1" ht="49.5" customHeight="1">
      <c r="A77" s="115"/>
      <c r="B77" s="111" t="s">
        <v>697</v>
      </c>
      <c r="C77" s="111"/>
      <c r="D77" s="116" t="s">
        <v>12</v>
      </c>
      <c r="E77" s="116" t="s">
        <v>451</v>
      </c>
      <c r="F77" s="116" t="s">
        <v>518</v>
      </c>
      <c r="G77" s="116" t="s">
        <v>696</v>
      </c>
      <c r="H77" s="116" t="s">
        <v>453</v>
      </c>
      <c r="I77" s="167">
        <f>I78</f>
        <v>27200</v>
      </c>
      <c r="J77" s="147">
        <f>J78</f>
        <v>13600</v>
      </c>
      <c r="K77" s="147">
        <f t="shared" si="12"/>
        <v>13600</v>
      </c>
      <c r="L77" s="143"/>
    </row>
    <row r="78" spans="1:12" s="144" customFormat="1" ht="12.75" customHeight="1">
      <c r="A78" s="115"/>
      <c r="B78" s="106" t="s">
        <v>110</v>
      </c>
      <c r="C78" s="106"/>
      <c r="D78" s="115" t="s">
        <v>12</v>
      </c>
      <c r="E78" s="115" t="s">
        <v>451</v>
      </c>
      <c r="F78" s="115" t="s">
        <v>518</v>
      </c>
      <c r="G78" s="115" t="s">
        <v>696</v>
      </c>
      <c r="H78" s="115" t="s">
        <v>412</v>
      </c>
      <c r="I78" s="171">
        <f>I79</f>
        <v>27200</v>
      </c>
      <c r="J78" s="148">
        <f>J79</f>
        <v>13600</v>
      </c>
      <c r="K78" s="148">
        <f t="shared" si="12"/>
        <v>13600</v>
      </c>
      <c r="L78" s="143"/>
    </row>
    <row r="79" spans="1:12" s="144" customFormat="1" ht="12.75" customHeight="1">
      <c r="A79" s="115"/>
      <c r="B79" s="106" t="s">
        <v>55</v>
      </c>
      <c r="C79" s="106"/>
      <c r="D79" s="115" t="s">
        <v>12</v>
      </c>
      <c r="E79" s="115" t="s">
        <v>451</v>
      </c>
      <c r="F79" s="115" t="s">
        <v>518</v>
      </c>
      <c r="G79" s="115" t="s">
        <v>696</v>
      </c>
      <c r="H79" s="115" t="s">
        <v>449</v>
      </c>
      <c r="I79" s="171">
        <v>27200</v>
      </c>
      <c r="J79" s="148">
        <v>13600</v>
      </c>
      <c r="K79" s="148">
        <f t="shared" si="12"/>
        <v>13600</v>
      </c>
      <c r="L79" s="143"/>
    </row>
    <row r="80" spans="1:12" s="144" customFormat="1" ht="27" customHeight="1">
      <c r="A80" s="115"/>
      <c r="B80" s="156" t="s">
        <v>521</v>
      </c>
      <c r="C80" s="106"/>
      <c r="D80" s="116" t="s">
        <v>12</v>
      </c>
      <c r="E80" s="116" t="s">
        <v>451</v>
      </c>
      <c r="F80" s="116" t="s">
        <v>518</v>
      </c>
      <c r="G80" s="116" t="s">
        <v>615</v>
      </c>
      <c r="H80" s="116" t="s">
        <v>453</v>
      </c>
      <c r="I80" s="167">
        <f>I85+I81</f>
        <v>12100</v>
      </c>
      <c r="J80" s="118">
        <f>J85+J81</f>
        <v>0</v>
      </c>
      <c r="K80" s="118">
        <f>K85+K81</f>
        <v>0</v>
      </c>
      <c r="L80" s="143"/>
    </row>
    <row r="81" spans="1:12" s="144" customFormat="1" ht="18" customHeight="1">
      <c r="A81" s="115"/>
      <c r="B81" s="156" t="s">
        <v>749</v>
      </c>
      <c r="C81" s="111"/>
      <c r="D81" s="116" t="s">
        <v>12</v>
      </c>
      <c r="E81" s="116" t="s">
        <v>451</v>
      </c>
      <c r="F81" s="116" t="s">
        <v>518</v>
      </c>
      <c r="G81" s="116" t="s">
        <v>750</v>
      </c>
      <c r="H81" s="116" t="s">
        <v>453</v>
      </c>
      <c r="I81" s="167">
        <f aca="true" t="shared" si="14" ref="I81:K83">I82</f>
        <v>12100</v>
      </c>
      <c r="J81" s="118">
        <f t="shared" si="14"/>
        <v>0</v>
      </c>
      <c r="K81" s="118">
        <f t="shared" si="14"/>
        <v>0</v>
      </c>
      <c r="L81" s="143"/>
    </row>
    <row r="82" spans="1:12" s="144" customFormat="1" ht="13.5" customHeight="1">
      <c r="A82" s="115"/>
      <c r="B82" s="157" t="s">
        <v>118</v>
      </c>
      <c r="C82" s="106"/>
      <c r="D82" s="115" t="s">
        <v>12</v>
      </c>
      <c r="E82" s="115" t="s">
        <v>451</v>
      </c>
      <c r="F82" s="115" t="s">
        <v>518</v>
      </c>
      <c r="G82" s="115" t="s">
        <v>750</v>
      </c>
      <c r="H82" s="115" t="s">
        <v>520</v>
      </c>
      <c r="I82" s="171">
        <f t="shared" si="14"/>
        <v>12100</v>
      </c>
      <c r="J82" s="117">
        <f t="shared" si="14"/>
        <v>0</v>
      </c>
      <c r="K82" s="117">
        <f t="shared" si="14"/>
        <v>0</v>
      </c>
      <c r="L82" s="143"/>
    </row>
    <row r="83" spans="1:12" s="144" customFormat="1" ht="13.5" customHeight="1">
      <c r="A83" s="115"/>
      <c r="B83" s="157" t="s">
        <v>120</v>
      </c>
      <c r="C83" s="106"/>
      <c r="D83" s="115" t="s">
        <v>12</v>
      </c>
      <c r="E83" s="115" t="s">
        <v>451</v>
      </c>
      <c r="F83" s="115" t="s">
        <v>518</v>
      </c>
      <c r="G83" s="115" t="s">
        <v>750</v>
      </c>
      <c r="H83" s="115" t="s">
        <v>519</v>
      </c>
      <c r="I83" s="171">
        <f t="shared" si="14"/>
        <v>12100</v>
      </c>
      <c r="J83" s="117">
        <f t="shared" si="14"/>
        <v>0</v>
      </c>
      <c r="K83" s="117">
        <f t="shared" si="14"/>
        <v>0</v>
      </c>
      <c r="L83" s="143"/>
    </row>
    <row r="84" spans="1:12" s="144" customFormat="1" ht="13.5" customHeight="1">
      <c r="A84" s="115"/>
      <c r="B84" s="106" t="s">
        <v>127</v>
      </c>
      <c r="C84" s="106"/>
      <c r="D84" s="115" t="s">
        <v>12</v>
      </c>
      <c r="E84" s="115" t="s">
        <v>451</v>
      </c>
      <c r="F84" s="115" t="s">
        <v>518</v>
      </c>
      <c r="G84" s="115" t="s">
        <v>750</v>
      </c>
      <c r="H84" s="115" t="s">
        <v>525</v>
      </c>
      <c r="I84" s="171">
        <v>12100</v>
      </c>
      <c r="J84" s="117">
        <v>0</v>
      </c>
      <c r="K84" s="117">
        <v>0</v>
      </c>
      <c r="L84" s="143"/>
    </row>
    <row r="85" spans="1:12" s="144" customFormat="1" ht="27" customHeight="1">
      <c r="A85" s="115"/>
      <c r="B85" s="153" t="s">
        <v>526</v>
      </c>
      <c r="C85" s="111"/>
      <c r="D85" s="116" t="s">
        <v>12</v>
      </c>
      <c r="E85" s="116" t="s">
        <v>451</v>
      </c>
      <c r="F85" s="116" t="s">
        <v>518</v>
      </c>
      <c r="G85" s="116" t="s">
        <v>713</v>
      </c>
      <c r="H85" s="116" t="s">
        <v>453</v>
      </c>
      <c r="I85" s="167">
        <f>I86</f>
        <v>0</v>
      </c>
      <c r="J85" s="118">
        <f>J86</f>
        <v>0</v>
      </c>
      <c r="K85" s="118">
        <f>K86</f>
        <v>0</v>
      </c>
      <c r="L85" s="143"/>
    </row>
    <row r="86" spans="1:12" s="144" customFormat="1" ht="12.75" customHeight="1">
      <c r="A86" s="115"/>
      <c r="B86" s="157" t="s">
        <v>118</v>
      </c>
      <c r="C86" s="106"/>
      <c r="D86" s="115" t="s">
        <v>12</v>
      </c>
      <c r="E86" s="115" t="s">
        <v>451</v>
      </c>
      <c r="F86" s="115" t="s">
        <v>518</v>
      </c>
      <c r="G86" s="115" t="s">
        <v>713</v>
      </c>
      <c r="H86" s="115" t="s">
        <v>520</v>
      </c>
      <c r="I86" s="171">
        <f aca="true" t="shared" si="15" ref="I86:K87">I87</f>
        <v>0</v>
      </c>
      <c r="J86" s="117">
        <f t="shared" si="15"/>
        <v>0</v>
      </c>
      <c r="K86" s="117">
        <f t="shared" si="15"/>
        <v>0</v>
      </c>
      <c r="L86" s="143"/>
    </row>
    <row r="87" spans="1:12" s="144" customFormat="1" ht="12.75" customHeight="1">
      <c r="A87" s="115"/>
      <c r="B87" s="157" t="s">
        <v>120</v>
      </c>
      <c r="C87" s="106"/>
      <c r="D87" s="115" t="s">
        <v>12</v>
      </c>
      <c r="E87" s="115" t="s">
        <v>451</v>
      </c>
      <c r="F87" s="115" t="s">
        <v>518</v>
      </c>
      <c r="G87" s="115" t="s">
        <v>713</v>
      </c>
      <c r="H87" s="115" t="s">
        <v>519</v>
      </c>
      <c r="I87" s="171">
        <f t="shared" si="15"/>
        <v>0</v>
      </c>
      <c r="J87" s="117">
        <f t="shared" si="15"/>
        <v>0</v>
      </c>
      <c r="K87" s="117">
        <f t="shared" si="15"/>
        <v>0</v>
      </c>
      <c r="L87" s="143"/>
    </row>
    <row r="88" spans="1:12" s="144" customFormat="1" ht="12.75" customHeight="1">
      <c r="A88" s="115"/>
      <c r="B88" s="106" t="s">
        <v>127</v>
      </c>
      <c r="C88" s="106"/>
      <c r="D88" s="115" t="s">
        <v>12</v>
      </c>
      <c r="E88" s="115" t="s">
        <v>451</v>
      </c>
      <c r="F88" s="115" t="s">
        <v>518</v>
      </c>
      <c r="G88" s="115" t="s">
        <v>713</v>
      </c>
      <c r="H88" s="115" t="s">
        <v>525</v>
      </c>
      <c r="I88" s="171">
        <v>0</v>
      </c>
      <c r="J88" s="117">
        <v>0</v>
      </c>
      <c r="K88" s="148">
        <f>I88-J88</f>
        <v>0</v>
      </c>
      <c r="L88" s="143"/>
    </row>
    <row r="89" spans="1:12" s="144" customFormat="1" ht="12.75">
      <c r="A89" s="115"/>
      <c r="B89" s="111" t="s">
        <v>517</v>
      </c>
      <c r="C89" s="111"/>
      <c r="D89" s="116" t="s">
        <v>12</v>
      </c>
      <c r="E89" s="116" t="s">
        <v>467</v>
      </c>
      <c r="F89" s="116" t="s">
        <v>472</v>
      </c>
      <c r="G89" s="142" t="s">
        <v>608</v>
      </c>
      <c r="H89" s="116" t="s">
        <v>453</v>
      </c>
      <c r="I89" s="167">
        <f aca="true" t="shared" si="16" ref="I89:I94">I90</f>
        <v>254400</v>
      </c>
      <c r="J89" s="147">
        <f aca="true" t="shared" si="17" ref="J89:K95">J90</f>
        <v>66423.61</v>
      </c>
      <c r="K89" s="147">
        <f>I89-J89</f>
        <v>187976.39</v>
      </c>
      <c r="L89" s="143"/>
    </row>
    <row r="90" spans="1:12" s="144" customFormat="1" ht="12.75">
      <c r="A90" s="115"/>
      <c r="B90" s="111" t="s">
        <v>189</v>
      </c>
      <c r="C90" s="111"/>
      <c r="D90" s="116" t="s">
        <v>12</v>
      </c>
      <c r="E90" s="116" t="s">
        <v>467</v>
      </c>
      <c r="F90" s="116" t="s">
        <v>459</v>
      </c>
      <c r="G90" s="142" t="s">
        <v>608</v>
      </c>
      <c r="H90" s="116" t="s">
        <v>453</v>
      </c>
      <c r="I90" s="167">
        <f t="shared" si="16"/>
        <v>254400</v>
      </c>
      <c r="J90" s="147">
        <f t="shared" si="17"/>
        <v>66423.61</v>
      </c>
      <c r="K90" s="147">
        <f>I90-J90</f>
        <v>187976.39</v>
      </c>
      <c r="L90" s="143"/>
    </row>
    <row r="91" spans="1:12" s="144" customFormat="1" ht="12.75">
      <c r="A91" s="115"/>
      <c r="B91" s="146" t="s">
        <v>516</v>
      </c>
      <c r="C91" s="146"/>
      <c r="D91" s="116" t="s">
        <v>12</v>
      </c>
      <c r="E91" s="116" t="s">
        <v>467</v>
      </c>
      <c r="F91" s="116" t="s">
        <v>459</v>
      </c>
      <c r="G91" s="158" t="s">
        <v>607</v>
      </c>
      <c r="H91" s="116" t="s">
        <v>453</v>
      </c>
      <c r="I91" s="167">
        <f t="shared" si="16"/>
        <v>254400</v>
      </c>
      <c r="J91" s="118">
        <f t="shared" si="17"/>
        <v>66423.61</v>
      </c>
      <c r="K91" s="118">
        <f>K92</f>
        <v>187976.39</v>
      </c>
      <c r="L91" s="143"/>
    </row>
    <row r="92" spans="1:12" s="144" customFormat="1" ht="28.5" customHeight="1">
      <c r="A92" s="115"/>
      <c r="B92" s="146" t="s">
        <v>515</v>
      </c>
      <c r="C92" s="146"/>
      <c r="D92" s="116" t="s">
        <v>12</v>
      </c>
      <c r="E92" s="116" t="s">
        <v>467</v>
      </c>
      <c r="F92" s="116" t="s">
        <v>459</v>
      </c>
      <c r="G92" s="158" t="s">
        <v>606</v>
      </c>
      <c r="H92" s="116" t="s">
        <v>453</v>
      </c>
      <c r="I92" s="167">
        <f t="shared" si="16"/>
        <v>254400</v>
      </c>
      <c r="J92" s="147">
        <f t="shared" si="17"/>
        <v>66423.61</v>
      </c>
      <c r="K92" s="147">
        <f aca="true" t="shared" si="18" ref="K92:K98">I92-J92</f>
        <v>187976.39</v>
      </c>
      <c r="L92" s="143"/>
    </row>
    <row r="93" spans="1:12" s="144" customFormat="1" ht="38.25" customHeight="1">
      <c r="A93" s="115"/>
      <c r="B93" s="151" t="s">
        <v>514</v>
      </c>
      <c r="C93" s="151"/>
      <c r="D93" s="116" t="s">
        <v>12</v>
      </c>
      <c r="E93" s="116" t="s">
        <v>467</v>
      </c>
      <c r="F93" s="116" t="s">
        <v>459</v>
      </c>
      <c r="G93" s="158" t="s">
        <v>624</v>
      </c>
      <c r="H93" s="116" t="s">
        <v>453</v>
      </c>
      <c r="I93" s="167">
        <f t="shared" si="16"/>
        <v>254400</v>
      </c>
      <c r="J93" s="147">
        <f t="shared" si="17"/>
        <v>66423.61</v>
      </c>
      <c r="K93" s="147">
        <f t="shared" si="18"/>
        <v>187976.39</v>
      </c>
      <c r="L93" s="143"/>
    </row>
    <row r="94" spans="1:12" s="144" customFormat="1" ht="37.5" customHeight="1">
      <c r="A94" s="115"/>
      <c r="B94" s="151" t="s">
        <v>513</v>
      </c>
      <c r="C94" s="151"/>
      <c r="D94" s="116" t="s">
        <v>12</v>
      </c>
      <c r="E94" s="116" t="s">
        <v>467</v>
      </c>
      <c r="F94" s="116" t="s">
        <v>459</v>
      </c>
      <c r="G94" s="158" t="s">
        <v>623</v>
      </c>
      <c r="H94" s="116" t="s">
        <v>453</v>
      </c>
      <c r="I94" s="167">
        <f t="shared" si="16"/>
        <v>254400</v>
      </c>
      <c r="J94" s="147">
        <f t="shared" si="17"/>
        <v>66423.61</v>
      </c>
      <c r="K94" s="147">
        <f t="shared" si="18"/>
        <v>187976.39</v>
      </c>
      <c r="L94" s="143"/>
    </row>
    <row r="95" spans="1:12" s="144" customFormat="1" ht="63" customHeight="1">
      <c r="A95" s="115"/>
      <c r="B95" s="106" t="s">
        <v>512</v>
      </c>
      <c r="C95" s="106"/>
      <c r="D95" s="115" t="s">
        <v>12</v>
      </c>
      <c r="E95" s="115" t="s">
        <v>467</v>
      </c>
      <c r="F95" s="115" t="s">
        <v>459</v>
      </c>
      <c r="G95" s="159" t="s">
        <v>623</v>
      </c>
      <c r="H95" s="115" t="s">
        <v>469</v>
      </c>
      <c r="I95" s="171">
        <f>I96</f>
        <v>254400</v>
      </c>
      <c r="J95" s="117">
        <f t="shared" si="17"/>
        <v>66423.61</v>
      </c>
      <c r="K95" s="117">
        <f t="shared" si="17"/>
        <v>187976.39</v>
      </c>
      <c r="L95" s="143"/>
    </row>
    <row r="96" spans="1:12" s="144" customFormat="1" ht="26.25" customHeight="1">
      <c r="A96" s="115"/>
      <c r="B96" s="106" t="s">
        <v>68</v>
      </c>
      <c r="C96" s="106"/>
      <c r="D96" s="115" t="s">
        <v>12</v>
      </c>
      <c r="E96" s="115" t="s">
        <v>467</v>
      </c>
      <c r="F96" s="115" t="s">
        <v>459</v>
      </c>
      <c r="G96" s="159" t="s">
        <v>623</v>
      </c>
      <c r="H96" s="115" t="s">
        <v>468</v>
      </c>
      <c r="I96" s="171">
        <f>I97+I98</f>
        <v>254400</v>
      </c>
      <c r="J96" s="148">
        <f>J97+J98</f>
        <v>66423.61</v>
      </c>
      <c r="K96" s="148">
        <f t="shared" si="18"/>
        <v>187976.39</v>
      </c>
      <c r="L96" s="143"/>
    </row>
    <row r="97" spans="1:12" s="144" customFormat="1" ht="24">
      <c r="A97" s="115"/>
      <c r="B97" s="106" t="s">
        <v>711</v>
      </c>
      <c r="C97" s="106"/>
      <c r="D97" s="115" t="s">
        <v>12</v>
      </c>
      <c r="E97" s="115" t="s">
        <v>467</v>
      </c>
      <c r="F97" s="115" t="s">
        <v>459</v>
      </c>
      <c r="G97" s="159" t="s">
        <v>623</v>
      </c>
      <c r="H97" s="115" t="s">
        <v>466</v>
      </c>
      <c r="I97" s="171">
        <v>195398</v>
      </c>
      <c r="J97" s="148">
        <v>52706.84</v>
      </c>
      <c r="K97" s="148">
        <f t="shared" si="18"/>
        <v>142691.16</v>
      </c>
      <c r="L97" s="143"/>
    </row>
    <row r="98" spans="1:12" s="144" customFormat="1" ht="42" customHeight="1">
      <c r="A98" s="115"/>
      <c r="B98" s="106" t="s">
        <v>712</v>
      </c>
      <c r="C98" s="106"/>
      <c r="D98" s="115" t="s">
        <v>12</v>
      </c>
      <c r="E98" s="115" t="s">
        <v>467</v>
      </c>
      <c r="F98" s="115" t="s">
        <v>459</v>
      </c>
      <c r="G98" s="159" t="s">
        <v>623</v>
      </c>
      <c r="H98" s="115" t="s">
        <v>603</v>
      </c>
      <c r="I98" s="171">
        <v>59002</v>
      </c>
      <c r="J98" s="148">
        <v>13716.77</v>
      </c>
      <c r="K98" s="148">
        <f t="shared" si="18"/>
        <v>45285.229999999996</v>
      </c>
      <c r="L98" s="143"/>
    </row>
    <row r="99" spans="1:12" s="144" customFormat="1" ht="26.25" customHeight="1">
      <c r="A99" s="115"/>
      <c r="B99" s="111" t="s">
        <v>511</v>
      </c>
      <c r="C99" s="111"/>
      <c r="D99" s="116" t="s">
        <v>12</v>
      </c>
      <c r="E99" s="116" t="s">
        <v>459</v>
      </c>
      <c r="F99" s="116" t="s">
        <v>472</v>
      </c>
      <c r="G99" s="142" t="s">
        <v>608</v>
      </c>
      <c r="H99" s="116" t="s">
        <v>453</v>
      </c>
      <c r="I99" s="167">
        <f>I100+I107+I118</f>
        <v>349700</v>
      </c>
      <c r="J99" s="118">
        <f>J100+J107+J118</f>
        <v>0</v>
      </c>
      <c r="K99" s="118">
        <f>K100+K107+K118</f>
        <v>349700</v>
      </c>
      <c r="L99" s="143"/>
    </row>
    <row r="100" spans="1:12" s="144" customFormat="1" ht="39" customHeight="1">
      <c r="A100" s="115"/>
      <c r="B100" s="111" t="s">
        <v>510</v>
      </c>
      <c r="C100" s="111"/>
      <c r="D100" s="116" t="s">
        <v>12</v>
      </c>
      <c r="E100" s="116" t="s">
        <v>459</v>
      </c>
      <c r="F100" s="116" t="s">
        <v>506</v>
      </c>
      <c r="G100" s="142" t="s">
        <v>608</v>
      </c>
      <c r="H100" s="116" t="s">
        <v>453</v>
      </c>
      <c r="I100" s="167">
        <f aca="true" t="shared" si="19" ref="I100:K104">I101</f>
        <v>100200</v>
      </c>
      <c r="J100" s="147">
        <f t="shared" si="19"/>
        <v>0</v>
      </c>
      <c r="K100" s="147">
        <f>I100-J100</f>
        <v>100200</v>
      </c>
      <c r="L100" s="143"/>
    </row>
    <row r="101" spans="1:13" ht="56.25" customHeight="1">
      <c r="A101" s="90"/>
      <c r="B101" s="96" t="s">
        <v>769</v>
      </c>
      <c r="C101" s="96"/>
      <c r="D101" s="93" t="s">
        <v>12</v>
      </c>
      <c r="E101" s="93" t="s">
        <v>459</v>
      </c>
      <c r="F101" s="93" t="s">
        <v>506</v>
      </c>
      <c r="G101" s="93" t="s">
        <v>611</v>
      </c>
      <c r="H101" s="93" t="s">
        <v>453</v>
      </c>
      <c r="I101" s="170">
        <f>I102</f>
        <v>100200</v>
      </c>
      <c r="J101" s="83">
        <f t="shared" si="19"/>
        <v>0</v>
      </c>
      <c r="K101" s="83">
        <f t="shared" si="19"/>
        <v>100200</v>
      </c>
      <c r="L101" s="87"/>
      <c r="M101" s="164"/>
    </row>
    <row r="102" spans="1:13" ht="51.75" customHeight="1">
      <c r="A102" s="90"/>
      <c r="B102" s="96" t="s">
        <v>770</v>
      </c>
      <c r="C102" s="96"/>
      <c r="D102" s="93" t="s">
        <v>12</v>
      </c>
      <c r="E102" s="93" t="s">
        <v>459</v>
      </c>
      <c r="F102" s="93" t="s">
        <v>506</v>
      </c>
      <c r="G102" s="93" t="s">
        <v>768</v>
      </c>
      <c r="H102" s="93" t="s">
        <v>453</v>
      </c>
      <c r="I102" s="170">
        <f>I103</f>
        <v>100200</v>
      </c>
      <c r="J102" s="83">
        <f>J103</f>
        <v>0</v>
      </c>
      <c r="K102" s="83">
        <f>K103</f>
        <v>100200</v>
      </c>
      <c r="L102" s="87"/>
      <c r="M102" s="164"/>
    </row>
    <row r="103" spans="1:13" ht="12.75">
      <c r="A103" s="90"/>
      <c r="B103" s="96" t="s">
        <v>493</v>
      </c>
      <c r="C103" s="96"/>
      <c r="D103" s="93" t="s">
        <v>12</v>
      </c>
      <c r="E103" s="93" t="s">
        <v>459</v>
      </c>
      <c r="F103" s="93" t="s">
        <v>506</v>
      </c>
      <c r="G103" s="93" t="s">
        <v>768</v>
      </c>
      <c r="H103" s="93" t="s">
        <v>453</v>
      </c>
      <c r="I103" s="170">
        <f t="shared" si="19"/>
        <v>100200</v>
      </c>
      <c r="J103" s="83">
        <f t="shared" si="19"/>
        <v>0</v>
      </c>
      <c r="K103" s="83">
        <f>K104</f>
        <v>100200</v>
      </c>
      <c r="L103" s="87"/>
      <c r="M103" s="164"/>
    </row>
    <row r="104" spans="1:12" ht="37.5" customHeight="1">
      <c r="A104" s="90"/>
      <c r="B104" s="166" t="s">
        <v>110</v>
      </c>
      <c r="C104" s="165"/>
      <c r="D104" s="90" t="s">
        <v>12</v>
      </c>
      <c r="E104" s="90" t="s">
        <v>459</v>
      </c>
      <c r="F104" s="90" t="s">
        <v>506</v>
      </c>
      <c r="G104" s="90" t="s">
        <v>768</v>
      </c>
      <c r="H104" s="90" t="s">
        <v>412</v>
      </c>
      <c r="I104" s="172">
        <f t="shared" si="19"/>
        <v>100200</v>
      </c>
      <c r="J104" s="88">
        <f t="shared" si="19"/>
        <v>0</v>
      </c>
      <c r="K104" s="88">
        <f>I104-J104</f>
        <v>100200</v>
      </c>
      <c r="L104" s="87"/>
    </row>
    <row r="105" spans="1:12" ht="12.75">
      <c r="A105" s="90"/>
      <c r="B105" s="92" t="s">
        <v>55</v>
      </c>
      <c r="C105" s="92"/>
      <c r="D105" s="90" t="s">
        <v>12</v>
      </c>
      <c r="E105" s="90" t="s">
        <v>459</v>
      </c>
      <c r="F105" s="90" t="s">
        <v>506</v>
      </c>
      <c r="G105" s="90" t="s">
        <v>768</v>
      </c>
      <c r="H105" s="90" t="s">
        <v>449</v>
      </c>
      <c r="I105" s="172">
        <v>100200</v>
      </c>
      <c r="J105" s="88">
        <v>0</v>
      </c>
      <c r="K105" s="88">
        <f>I105-J105</f>
        <v>100200</v>
      </c>
      <c r="L105" s="87"/>
    </row>
    <row r="106" spans="1:12" s="144" customFormat="1" ht="24">
      <c r="A106" s="115"/>
      <c r="B106" s="111" t="s">
        <v>759</v>
      </c>
      <c r="C106" s="106"/>
      <c r="D106" s="116" t="s">
        <v>12</v>
      </c>
      <c r="E106" s="116" t="s">
        <v>459</v>
      </c>
      <c r="F106" s="116" t="s">
        <v>488</v>
      </c>
      <c r="G106" s="142" t="s">
        <v>625</v>
      </c>
      <c r="H106" s="116" t="s">
        <v>453</v>
      </c>
      <c r="I106" s="167">
        <f>I107</f>
        <v>218500</v>
      </c>
      <c r="J106" s="118">
        <f>J107</f>
        <v>0</v>
      </c>
      <c r="K106" s="118">
        <f>K107</f>
        <v>218500</v>
      </c>
      <c r="L106" s="143"/>
    </row>
    <row r="107" spans="1:12" s="144" customFormat="1" ht="24">
      <c r="A107" s="115"/>
      <c r="B107" s="111" t="s">
        <v>631</v>
      </c>
      <c r="C107" s="111"/>
      <c r="D107" s="116" t="s">
        <v>12</v>
      </c>
      <c r="E107" s="116" t="s">
        <v>459</v>
      </c>
      <c r="F107" s="116" t="s">
        <v>488</v>
      </c>
      <c r="G107" s="142" t="s">
        <v>630</v>
      </c>
      <c r="H107" s="116" t="s">
        <v>453</v>
      </c>
      <c r="I107" s="167">
        <f>I108+I113</f>
        <v>218500</v>
      </c>
      <c r="J107" s="118">
        <f>J108+J113</f>
        <v>0</v>
      </c>
      <c r="K107" s="118">
        <f>K108+K113</f>
        <v>218500</v>
      </c>
      <c r="L107" s="143"/>
    </row>
    <row r="108" spans="1:12" s="144" customFormat="1" ht="12.75">
      <c r="A108" s="115"/>
      <c r="B108" s="111" t="s">
        <v>493</v>
      </c>
      <c r="C108" s="111"/>
      <c r="D108" s="116" t="s">
        <v>12</v>
      </c>
      <c r="E108" s="116" t="s">
        <v>459</v>
      </c>
      <c r="F108" s="116" t="s">
        <v>488</v>
      </c>
      <c r="G108" s="116" t="s">
        <v>627</v>
      </c>
      <c r="H108" s="116" t="s">
        <v>453</v>
      </c>
      <c r="I108" s="167">
        <f aca="true" t="shared" si="20" ref="I108:J111">I109</f>
        <v>15000</v>
      </c>
      <c r="J108" s="147">
        <f t="shared" si="20"/>
        <v>0</v>
      </c>
      <c r="K108" s="147">
        <f>I108-J108</f>
        <v>15000</v>
      </c>
      <c r="L108" s="143"/>
    </row>
    <row r="109" spans="1:12" s="144" customFormat="1" ht="36">
      <c r="A109" s="115"/>
      <c r="B109" s="111" t="s">
        <v>509</v>
      </c>
      <c r="C109" s="111"/>
      <c r="D109" s="116" t="s">
        <v>12</v>
      </c>
      <c r="E109" s="116" t="s">
        <v>459</v>
      </c>
      <c r="F109" s="116" t="s">
        <v>488</v>
      </c>
      <c r="G109" s="116" t="s">
        <v>626</v>
      </c>
      <c r="H109" s="116" t="s">
        <v>453</v>
      </c>
      <c r="I109" s="167">
        <f t="shared" si="20"/>
        <v>15000</v>
      </c>
      <c r="J109" s="147">
        <f t="shared" si="20"/>
        <v>0</v>
      </c>
      <c r="K109" s="147">
        <f>I109-J109</f>
        <v>15000</v>
      </c>
      <c r="L109" s="143"/>
    </row>
    <row r="110" spans="1:12" s="144" customFormat="1" ht="24">
      <c r="A110" s="115"/>
      <c r="B110" s="106" t="s">
        <v>87</v>
      </c>
      <c r="C110" s="106"/>
      <c r="D110" s="115" t="s">
        <v>12</v>
      </c>
      <c r="E110" s="115" t="s">
        <v>459</v>
      </c>
      <c r="F110" s="115" t="s">
        <v>488</v>
      </c>
      <c r="G110" s="115" t="s">
        <v>626</v>
      </c>
      <c r="H110" s="115" t="s">
        <v>62</v>
      </c>
      <c r="I110" s="171">
        <f t="shared" si="20"/>
        <v>15000</v>
      </c>
      <c r="J110" s="148">
        <f t="shared" si="20"/>
        <v>0</v>
      </c>
      <c r="K110" s="148">
        <f>I110-J110</f>
        <v>15000</v>
      </c>
      <c r="L110" s="143"/>
    </row>
    <row r="111" spans="1:12" s="144" customFormat="1" ht="24">
      <c r="A111" s="115"/>
      <c r="B111" s="106" t="s">
        <v>462</v>
      </c>
      <c r="C111" s="106"/>
      <c r="D111" s="115" t="s">
        <v>12</v>
      </c>
      <c r="E111" s="115" t="s">
        <v>459</v>
      </c>
      <c r="F111" s="115" t="s">
        <v>488</v>
      </c>
      <c r="G111" s="115" t="s">
        <v>626</v>
      </c>
      <c r="H111" s="115" t="s">
        <v>461</v>
      </c>
      <c r="I111" s="171">
        <f t="shared" si="20"/>
        <v>15000</v>
      </c>
      <c r="J111" s="148">
        <f t="shared" si="20"/>
        <v>0</v>
      </c>
      <c r="K111" s="148">
        <f>I111-J111</f>
        <v>15000</v>
      </c>
      <c r="L111" s="143"/>
    </row>
    <row r="112" spans="1:12" s="144" customFormat="1" ht="24">
      <c r="A112" s="115"/>
      <c r="B112" s="106" t="s">
        <v>492</v>
      </c>
      <c r="C112" s="106"/>
      <c r="D112" s="115" t="s">
        <v>12</v>
      </c>
      <c r="E112" s="115" t="s">
        <v>459</v>
      </c>
      <c r="F112" s="115" t="s">
        <v>488</v>
      </c>
      <c r="G112" s="115" t="s">
        <v>626</v>
      </c>
      <c r="H112" s="115" t="s">
        <v>458</v>
      </c>
      <c r="I112" s="171">
        <v>15000</v>
      </c>
      <c r="J112" s="117">
        <v>0</v>
      </c>
      <c r="K112" s="148">
        <f>I112-J112</f>
        <v>15000</v>
      </c>
      <c r="L112" s="143"/>
    </row>
    <row r="113" spans="1:12" s="144" customFormat="1" ht="36">
      <c r="A113" s="115"/>
      <c r="B113" s="160" t="s">
        <v>523</v>
      </c>
      <c r="C113" s="111"/>
      <c r="D113" s="116" t="s">
        <v>12</v>
      </c>
      <c r="E113" s="116" t="s">
        <v>459</v>
      </c>
      <c r="F113" s="116" t="s">
        <v>488</v>
      </c>
      <c r="G113" s="116" t="s">
        <v>761</v>
      </c>
      <c r="H113" s="116" t="s">
        <v>453</v>
      </c>
      <c r="I113" s="167">
        <f aca="true" t="shared" si="21" ref="I113:K116">I114</f>
        <v>203500</v>
      </c>
      <c r="J113" s="118">
        <f t="shared" si="21"/>
        <v>0</v>
      </c>
      <c r="K113" s="118">
        <f t="shared" si="21"/>
        <v>203500</v>
      </c>
      <c r="L113" s="143"/>
    </row>
    <row r="114" spans="1:12" s="144" customFormat="1" ht="48">
      <c r="A114" s="115"/>
      <c r="B114" s="111" t="s">
        <v>763</v>
      </c>
      <c r="C114" s="111"/>
      <c r="D114" s="116" t="s">
        <v>12</v>
      </c>
      <c r="E114" s="116" t="s">
        <v>459</v>
      </c>
      <c r="F114" s="116" t="s">
        <v>488</v>
      </c>
      <c r="G114" s="116" t="s">
        <v>762</v>
      </c>
      <c r="H114" s="116" t="s">
        <v>453</v>
      </c>
      <c r="I114" s="167">
        <f t="shared" si="21"/>
        <v>203500</v>
      </c>
      <c r="J114" s="118">
        <f t="shared" si="21"/>
        <v>0</v>
      </c>
      <c r="K114" s="118">
        <f t="shared" si="21"/>
        <v>203500</v>
      </c>
      <c r="L114" s="143"/>
    </row>
    <row r="115" spans="1:12" s="144" customFormat="1" ht="24">
      <c r="A115" s="115"/>
      <c r="B115" s="106" t="s">
        <v>87</v>
      </c>
      <c r="C115" s="106"/>
      <c r="D115" s="115" t="s">
        <v>12</v>
      </c>
      <c r="E115" s="115" t="s">
        <v>459</v>
      </c>
      <c r="F115" s="115" t="s">
        <v>488</v>
      </c>
      <c r="G115" s="115" t="s">
        <v>762</v>
      </c>
      <c r="H115" s="115" t="s">
        <v>62</v>
      </c>
      <c r="I115" s="171">
        <f t="shared" si="21"/>
        <v>203500</v>
      </c>
      <c r="J115" s="117">
        <f t="shared" si="21"/>
        <v>0</v>
      </c>
      <c r="K115" s="117">
        <f t="shared" si="21"/>
        <v>203500</v>
      </c>
      <c r="L115" s="143"/>
    </row>
    <row r="116" spans="1:12" s="144" customFormat="1" ht="24">
      <c r="A116" s="115"/>
      <c r="B116" s="106" t="s">
        <v>462</v>
      </c>
      <c r="C116" s="106"/>
      <c r="D116" s="115" t="s">
        <v>12</v>
      </c>
      <c r="E116" s="115" t="s">
        <v>459</v>
      </c>
      <c r="F116" s="115" t="s">
        <v>488</v>
      </c>
      <c r="G116" s="115" t="s">
        <v>762</v>
      </c>
      <c r="H116" s="115" t="s">
        <v>461</v>
      </c>
      <c r="I116" s="171">
        <f t="shared" si="21"/>
        <v>203500</v>
      </c>
      <c r="J116" s="117">
        <f t="shared" si="21"/>
        <v>0</v>
      </c>
      <c r="K116" s="117">
        <f t="shared" si="21"/>
        <v>203500</v>
      </c>
      <c r="L116" s="143"/>
    </row>
    <row r="117" spans="1:12" s="144" customFormat="1" ht="24">
      <c r="A117" s="115"/>
      <c r="B117" s="106" t="s">
        <v>492</v>
      </c>
      <c r="C117" s="106"/>
      <c r="D117" s="115" t="s">
        <v>12</v>
      </c>
      <c r="E117" s="115" t="s">
        <v>459</v>
      </c>
      <c r="F117" s="115" t="s">
        <v>488</v>
      </c>
      <c r="G117" s="115" t="s">
        <v>762</v>
      </c>
      <c r="H117" s="115" t="s">
        <v>458</v>
      </c>
      <c r="I117" s="171">
        <v>203500</v>
      </c>
      <c r="J117" s="117">
        <v>0</v>
      </c>
      <c r="K117" s="148">
        <f aca="true" t="shared" si="22" ref="K117:K124">I117-J117</f>
        <v>203500</v>
      </c>
      <c r="L117" s="143"/>
    </row>
    <row r="118" spans="1:12" s="144" customFormat="1" ht="24">
      <c r="A118" s="115"/>
      <c r="B118" s="111" t="s">
        <v>771</v>
      </c>
      <c r="C118" s="106"/>
      <c r="D118" s="116" t="s">
        <v>12</v>
      </c>
      <c r="E118" s="116" t="s">
        <v>459</v>
      </c>
      <c r="F118" s="116" t="s">
        <v>714</v>
      </c>
      <c r="G118" s="116" t="s">
        <v>777</v>
      </c>
      <c r="H118" s="116" t="s">
        <v>453</v>
      </c>
      <c r="I118" s="167">
        <f>I126+I120</f>
        <v>31000</v>
      </c>
      <c r="J118" s="118">
        <f>J126</f>
        <v>0</v>
      </c>
      <c r="K118" s="148">
        <f t="shared" si="22"/>
        <v>31000</v>
      </c>
      <c r="L118" s="143"/>
    </row>
    <row r="119" spans="1:12" s="144" customFormat="1" ht="24">
      <c r="A119" s="115"/>
      <c r="B119" s="111" t="s">
        <v>772</v>
      </c>
      <c r="C119" s="106"/>
      <c r="D119" s="116" t="s">
        <v>12</v>
      </c>
      <c r="E119" s="116" t="s">
        <v>459</v>
      </c>
      <c r="F119" s="116" t="s">
        <v>714</v>
      </c>
      <c r="G119" s="116" t="s">
        <v>773</v>
      </c>
      <c r="H119" s="116" t="s">
        <v>453</v>
      </c>
      <c r="I119" s="167">
        <f aca="true" t="shared" si="23" ref="I119:J122">I120</f>
        <v>30000</v>
      </c>
      <c r="J119" s="118">
        <f t="shared" si="23"/>
        <v>0</v>
      </c>
      <c r="K119" s="147">
        <f t="shared" si="22"/>
        <v>30000</v>
      </c>
      <c r="L119" s="143"/>
    </row>
    <row r="120" spans="1:12" s="144" customFormat="1" ht="12.75">
      <c r="A120" s="115"/>
      <c r="B120" s="111" t="s">
        <v>493</v>
      </c>
      <c r="C120" s="106"/>
      <c r="D120" s="116" t="s">
        <v>12</v>
      </c>
      <c r="E120" s="116" t="s">
        <v>459</v>
      </c>
      <c r="F120" s="116" t="s">
        <v>714</v>
      </c>
      <c r="G120" s="116" t="s">
        <v>774</v>
      </c>
      <c r="H120" s="116" t="s">
        <v>453</v>
      </c>
      <c r="I120" s="167">
        <f t="shared" si="23"/>
        <v>30000</v>
      </c>
      <c r="J120" s="118">
        <f t="shared" si="23"/>
        <v>0</v>
      </c>
      <c r="K120" s="147">
        <f t="shared" si="22"/>
        <v>30000</v>
      </c>
      <c r="L120" s="143"/>
    </row>
    <row r="121" spans="1:12" s="144" customFormat="1" ht="36">
      <c r="A121" s="115"/>
      <c r="B121" s="111" t="s">
        <v>775</v>
      </c>
      <c r="C121" s="106"/>
      <c r="D121" s="116" t="s">
        <v>12</v>
      </c>
      <c r="E121" s="116" t="s">
        <v>459</v>
      </c>
      <c r="F121" s="116" t="s">
        <v>714</v>
      </c>
      <c r="G121" s="116" t="s">
        <v>776</v>
      </c>
      <c r="H121" s="116" t="s">
        <v>453</v>
      </c>
      <c r="I121" s="167">
        <f t="shared" si="23"/>
        <v>30000</v>
      </c>
      <c r="J121" s="118">
        <f t="shared" si="23"/>
        <v>0</v>
      </c>
      <c r="K121" s="147">
        <f t="shared" si="22"/>
        <v>30000</v>
      </c>
      <c r="L121" s="143"/>
    </row>
    <row r="122" spans="1:12" s="144" customFormat="1" ht="24">
      <c r="A122" s="115"/>
      <c r="B122" s="106" t="s">
        <v>87</v>
      </c>
      <c r="C122" s="106"/>
      <c r="D122" s="116" t="s">
        <v>12</v>
      </c>
      <c r="E122" s="116" t="s">
        <v>459</v>
      </c>
      <c r="F122" s="116" t="s">
        <v>714</v>
      </c>
      <c r="G122" s="116" t="s">
        <v>776</v>
      </c>
      <c r="H122" s="116" t="s">
        <v>62</v>
      </c>
      <c r="I122" s="167">
        <f t="shared" si="23"/>
        <v>30000</v>
      </c>
      <c r="J122" s="118">
        <f t="shared" si="23"/>
        <v>0</v>
      </c>
      <c r="K122" s="147">
        <f t="shared" si="22"/>
        <v>30000</v>
      </c>
      <c r="L122" s="143"/>
    </row>
    <row r="123" spans="1:12" s="144" customFormat="1" ht="24">
      <c r="A123" s="115"/>
      <c r="B123" s="106" t="s">
        <v>462</v>
      </c>
      <c r="C123" s="106"/>
      <c r="D123" s="115" t="s">
        <v>12</v>
      </c>
      <c r="E123" s="115" t="s">
        <v>459</v>
      </c>
      <c r="F123" s="115" t="s">
        <v>714</v>
      </c>
      <c r="G123" s="115" t="s">
        <v>776</v>
      </c>
      <c r="H123" s="115" t="s">
        <v>461</v>
      </c>
      <c r="I123" s="167">
        <f>I124</f>
        <v>30000</v>
      </c>
      <c r="J123" s="118">
        <f>J122</f>
        <v>0</v>
      </c>
      <c r="K123" s="147">
        <f t="shared" si="22"/>
        <v>30000</v>
      </c>
      <c r="L123" s="143"/>
    </row>
    <row r="124" spans="1:12" s="144" customFormat="1" ht="24">
      <c r="A124" s="115"/>
      <c r="B124" s="106" t="s">
        <v>492</v>
      </c>
      <c r="C124" s="106"/>
      <c r="D124" s="115" t="s">
        <v>12</v>
      </c>
      <c r="E124" s="115" t="s">
        <v>459</v>
      </c>
      <c r="F124" s="115" t="s">
        <v>714</v>
      </c>
      <c r="G124" s="115" t="s">
        <v>776</v>
      </c>
      <c r="H124" s="115" t="s">
        <v>458</v>
      </c>
      <c r="I124" s="171">
        <v>30000</v>
      </c>
      <c r="J124" s="118">
        <v>0</v>
      </c>
      <c r="K124" s="147">
        <f t="shared" si="22"/>
        <v>30000</v>
      </c>
      <c r="L124" s="143"/>
    </row>
    <row r="125" spans="1:12" s="144" customFormat="1" ht="36">
      <c r="A125" s="115"/>
      <c r="B125" s="111" t="s">
        <v>523</v>
      </c>
      <c r="C125" s="106"/>
      <c r="D125" s="116" t="s">
        <v>12</v>
      </c>
      <c r="E125" s="116" t="s">
        <v>459</v>
      </c>
      <c r="F125" s="116" t="s">
        <v>714</v>
      </c>
      <c r="G125" s="116" t="s">
        <v>622</v>
      </c>
      <c r="H125" s="116" t="s">
        <v>453</v>
      </c>
      <c r="I125" s="167">
        <f>I130</f>
        <v>3755900</v>
      </c>
      <c r="J125" s="118">
        <f>J126</f>
        <v>0</v>
      </c>
      <c r="K125" s="147">
        <f>K130</f>
        <v>2994180</v>
      </c>
      <c r="L125" s="143"/>
    </row>
    <row r="126" spans="1:12" s="144" customFormat="1" ht="24">
      <c r="A126" s="115"/>
      <c r="B126" s="111" t="s">
        <v>522</v>
      </c>
      <c r="C126" s="111"/>
      <c r="D126" s="116" t="s">
        <v>12</v>
      </c>
      <c r="E126" s="116" t="s">
        <v>459</v>
      </c>
      <c r="F126" s="116" t="s">
        <v>714</v>
      </c>
      <c r="G126" s="116" t="s">
        <v>621</v>
      </c>
      <c r="H126" s="116" t="s">
        <v>453</v>
      </c>
      <c r="I126" s="167">
        <f aca="true" t="shared" si="24" ref="I126:K128">I127</f>
        <v>1000</v>
      </c>
      <c r="J126" s="118">
        <f t="shared" si="24"/>
        <v>0</v>
      </c>
      <c r="K126" s="147">
        <f t="shared" si="24"/>
        <v>1000</v>
      </c>
      <c r="L126" s="143"/>
    </row>
    <row r="127" spans="1:12" s="144" customFormat="1" ht="24">
      <c r="A127" s="115"/>
      <c r="B127" s="106" t="s">
        <v>87</v>
      </c>
      <c r="C127" s="106"/>
      <c r="D127" s="115" t="s">
        <v>12</v>
      </c>
      <c r="E127" s="115" t="s">
        <v>459</v>
      </c>
      <c r="F127" s="115" t="s">
        <v>714</v>
      </c>
      <c r="G127" s="115" t="s">
        <v>621</v>
      </c>
      <c r="H127" s="115" t="s">
        <v>62</v>
      </c>
      <c r="I127" s="171">
        <f t="shared" si="24"/>
        <v>1000</v>
      </c>
      <c r="J127" s="117">
        <f t="shared" si="24"/>
        <v>0</v>
      </c>
      <c r="K127" s="148">
        <f t="shared" si="24"/>
        <v>1000</v>
      </c>
      <c r="L127" s="143"/>
    </row>
    <row r="128" spans="1:12" s="144" customFormat="1" ht="24">
      <c r="A128" s="115"/>
      <c r="B128" s="106" t="s">
        <v>462</v>
      </c>
      <c r="C128" s="106"/>
      <c r="D128" s="115" t="s">
        <v>12</v>
      </c>
      <c r="E128" s="115" t="s">
        <v>459</v>
      </c>
      <c r="F128" s="115" t="s">
        <v>714</v>
      </c>
      <c r="G128" s="115" t="s">
        <v>621</v>
      </c>
      <c r="H128" s="115" t="s">
        <v>461</v>
      </c>
      <c r="I128" s="171">
        <f t="shared" si="24"/>
        <v>1000</v>
      </c>
      <c r="J128" s="117">
        <f t="shared" si="24"/>
        <v>0</v>
      </c>
      <c r="K128" s="148">
        <f t="shared" si="24"/>
        <v>1000</v>
      </c>
      <c r="L128" s="143"/>
    </row>
    <row r="129" spans="1:12" s="144" customFormat="1" ht="24">
      <c r="A129" s="115"/>
      <c r="B129" s="106" t="s">
        <v>492</v>
      </c>
      <c r="C129" s="106"/>
      <c r="D129" s="115" t="s">
        <v>12</v>
      </c>
      <c r="E129" s="115" t="s">
        <v>459</v>
      </c>
      <c r="F129" s="115" t="s">
        <v>714</v>
      </c>
      <c r="G129" s="115" t="s">
        <v>621</v>
      </c>
      <c r="H129" s="115" t="s">
        <v>458</v>
      </c>
      <c r="I129" s="171">
        <v>1000</v>
      </c>
      <c r="J129" s="117">
        <v>0</v>
      </c>
      <c r="K129" s="148">
        <f>I129-J129</f>
        <v>1000</v>
      </c>
      <c r="L129" s="143"/>
    </row>
    <row r="130" spans="1:12" s="144" customFormat="1" ht="12.75">
      <c r="A130" s="115"/>
      <c r="B130" s="111" t="s">
        <v>508</v>
      </c>
      <c r="C130" s="111"/>
      <c r="D130" s="116" t="s">
        <v>12</v>
      </c>
      <c r="E130" s="116" t="s">
        <v>504</v>
      </c>
      <c r="F130" s="116" t="s">
        <v>472</v>
      </c>
      <c r="G130" s="142" t="s">
        <v>608</v>
      </c>
      <c r="H130" s="116" t="s">
        <v>453</v>
      </c>
      <c r="I130" s="167">
        <f>I131+I152</f>
        <v>3755900</v>
      </c>
      <c r="J130" s="118">
        <f>J131+J152</f>
        <v>285000</v>
      </c>
      <c r="K130" s="118">
        <f>K131+K152</f>
        <v>2994180</v>
      </c>
      <c r="L130" s="143"/>
    </row>
    <row r="131" spans="1:12" s="144" customFormat="1" ht="12.75">
      <c r="A131" s="115"/>
      <c r="B131" s="111" t="s">
        <v>507</v>
      </c>
      <c r="C131" s="111"/>
      <c r="D131" s="116" t="s">
        <v>12</v>
      </c>
      <c r="E131" s="116" t="s">
        <v>504</v>
      </c>
      <c r="F131" s="116" t="s">
        <v>506</v>
      </c>
      <c r="G131" s="142" t="s">
        <v>608</v>
      </c>
      <c r="H131" s="116" t="s">
        <v>453</v>
      </c>
      <c r="I131" s="167">
        <f aca="true" t="shared" si="25" ref="I131:K132">I132</f>
        <v>3745900</v>
      </c>
      <c r="J131" s="118">
        <f t="shared" si="25"/>
        <v>285000</v>
      </c>
      <c r="K131" s="118">
        <f t="shared" si="25"/>
        <v>2984180</v>
      </c>
      <c r="L131" s="143"/>
    </row>
    <row r="132" spans="1:12" s="144" customFormat="1" ht="42" customHeight="1">
      <c r="A132" s="115"/>
      <c r="B132" s="111" t="s">
        <v>758</v>
      </c>
      <c r="C132" s="111"/>
      <c r="D132" s="116" t="s">
        <v>12</v>
      </c>
      <c r="E132" s="116" t="s">
        <v>504</v>
      </c>
      <c r="F132" s="116" t="s">
        <v>506</v>
      </c>
      <c r="G132" s="116" t="s">
        <v>635</v>
      </c>
      <c r="H132" s="116" t="s">
        <v>453</v>
      </c>
      <c r="I132" s="167">
        <f t="shared" si="25"/>
        <v>3745900</v>
      </c>
      <c r="J132" s="118">
        <f t="shared" si="25"/>
        <v>285000</v>
      </c>
      <c r="K132" s="118">
        <f t="shared" si="25"/>
        <v>2984180</v>
      </c>
      <c r="L132" s="143"/>
    </row>
    <row r="133" spans="1:12" s="144" customFormat="1" ht="27" customHeight="1">
      <c r="A133" s="115"/>
      <c r="B133" s="111" t="s">
        <v>634</v>
      </c>
      <c r="C133" s="111"/>
      <c r="D133" s="116" t="s">
        <v>12</v>
      </c>
      <c r="E133" s="116" t="s">
        <v>504</v>
      </c>
      <c r="F133" s="116" t="s">
        <v>506</v>
      </c>
      <c r="G133" s="116" t="s">
        <v>633</v>
      </c>
      <c r="H133" s="116" t="s">
        <v>453</v>
      </c>
      <c r="I133" s="167">
        <f>I134+I139+I148</f>
        <v>3745900</v>
      </c>
      <c r="J133" s="118">
        <f>J134+J139</f>
        <v>285000</v>
      </c>
      <c r="K133" s="118">
        <f>K134+K139</f>
        <v>2984180</v>
      </c>
      <c r="L133" s="143"/>
    </row>
    <row r="134" spans="1:12" s="144" customFormat="1" ht="16.5" customHeight="1">
      <c r="A134" s="115"/>
      <c r="B134" s="111" t="s">
        <v>493</v>
      </c>
      <c r="C134" s="111"/>
      <c r="D134" s="116" t="s">
        <v>12</v>
      </c>
      <c r="E134" s="116" t="s">
        <v>504</v>
      </c>
      <c r="F134" s="116" t="s">
        <v>506</v>
      </c>
      <c r="G134" s="116" t="s">
        <v>632</v>
      </c>
      <c r="H134" s="116" t="s">
        <v>453</v>
      </c>
      <c r="I134" s="167">
        <f>I135</f>
        <v>1742780</v>
      </c>
      <c r="J134" s="118">
        <f>J135</f>
        <v>285000</v>
      </c>
      <c r="K134" s="118">
        <f>K135</f>
        <v>1457780</v>
      </c>
      <c r="L134" s="143"/>
    </row>
    <row r="135" spans="1:12" s="144" customFormat="1" ht="17.25" customHeight="1">
      <c r="A135" s="115"/>
      <c r="B135" s="160" t="s">
        <v>716</v>
      </c>
      <c r="C135" s="106"/>
      <c r="D135" s="116" t="s">
        <v>12</v>
      </c>
      <c r="E135" s="116" t="s">
        <v>504</v>
      </c>
      <c r="F135" s="116" t="s">
        <v>506</v>
      </c>
      <c r="G135" s="116" t="s">
        <v>715</v>
      </c>
      <c r="H135" s="116" t="s">
        <v>453</v>
      </c>
      <c r="I135" s="167">
        <f aca="true" t="shared" si="26" ref="I135:K137">I136</f>
        <v>1742780</v>
      </c>
      <c r="J135" s="118">
        <f>J136</f>
        <v>285000</v>
      </c>
      <c r="K135" s="118">
        <f t="shared" si="26"/>
        <v>1457780</v>
      </c>
      <c r="L135" s="143"/>
    </row>
    <row r="136" spans="1:12" s="144" customFormat="1" ht="29.25" customHeight="1">
      <c r="A136" s="115"/>
      <c r="B136" s="106" t="s">
        <v>87</v>
      </c>
      <c r="C136" s="106"/>
      <c r="D136" s="115" t="s">
        <v>12</v>
      </c>
      <c r="E136" s="115" t="s">
        <v>504</v>
      </c>
      <c r="F136" s="115" t="s">
        <v>506</v>
      </c>
      <c r="G136" s="115" t="s">
        <v>715</v>
      </c>
      <c r="H136" s="115" t="s">
        <v>62</v>
      </c>
      <c r="I136" s="171">
        <f t="shared" si="26"/>
        <v>1742780</v>
      </c>
      <c r="J136" s="117">
        <f t="shared" si="26"/>
        <v>285000</v>
      </c>
      <c r="K136" s="117">
        <f t="shared" si="26"/>
        <v>1457780</v>
      </c>
      <c r="L136" s="143"/>
    </row>
    <row r="137" spans="1:12" s="144" customFormat="1" ht="29.25" customHeight="1">
      <c r="A137" s="115"/>
      <c r="B137" s="106" t="s">
        <v>462</v>
      </c>
      <c r="C137" s="106"/>
      <c r="D137" s="115" t="s">
        <v>12</v>
      </c>
      <c r="E137" s="115" t="s">
        <v>504</v>
      </c>
      <c r="F137" s="115" t="s">
        <v>506</v>
      </c>
      <c r="G137" s="115" t="s">
        <v>715</v>
      </c>
      <c r="H137" s="115" t="s">
        <v>461</v>
      </c>
      <c r="I137" s="171">
        <f t="shared" si="26"/>
        <v>1742780</v>
      </c>
      <c r="J137" s="117">
        <f t="shared" si="26"/>
        <v>285000</v>
      </c>
      <c r="K137" s="117">
        <f t="shared" si="26"/>
        <v>1457780</v>
      </c>
      <c r="L137" s="143"/>
    </row>
    <row r="138" spans="1:12" s="144" customFormat="1" ht="29.25" customHeight="1">
      <c r="A138" s="115"/>
      <c r="B138" s="106" t="s">
        <v>492</v>
      </c>
      <c r="C138" s="106"/>
      <c r="D138" s="115" t="s">
        <v>12</v>
      </c>
      <c r="E138" s="115" t="s">
        <v>504</v>
      </c>
      <c r="F138" s="115" t="s">
        <v>506</v>
      </c>
      <c r="G138" s="115" t="s">
        <v>715</v>
      </c>
      <c r="H138" s="115" t="s">
        <v>458</v>
      </c>
      <c r="I138" s="171">
        <v>1742780</v>
      </c>
      <c r="J138" s="117">
        <v>285000</v>
      </c>
      <c r="K138" s="148">
        <f>I138-J138</f>
        <v>1457780</v>
      </c>
      <c r="L138" s="143"/>
    </row>
    <row r="139" spans="1:12" s="144" customFormat="1" ht="36">
      <c r="A139" s="115"/>
      <c r="B139" s="160" t="s">
        <v>523</v>
      </c>
      <c r="C139" s="111"/>
      <c r="D139" s="116" t="s">
        <v>12</v>
      </c>
      <c r="E139" s="116" t="s">
        <v>504</v>
      </c>
      <c r="F139" s="116" t="s">
        <v>506</v>
      </c>
      <c r="G139" s="116" t="s">
        <v>636</v>
      </c>
      <c r="H139" s="116" t="s">
        <v>453</v>
      </c>
      <c r="I139" s="167">
        <f>I140+I144</f>
        <v>1526400</v>
      </c>
      <c r="J139" s="118">
        <f>J140+J144</f>
        <v>0</v>
      </c>
      <c r="K139" s="118">
        <f>K140+K144</f>
        <v>1526400</v>
      </c>
      <c r="L139" s="143"/>
    </row>
    <row r="140" spans="1:12" s="144" customFormat="1" ht="36">
      <c r="A140" s="115"/>
      <c r="B140" s="160" t="s">
        <v>638</v>
      </c>
      <c r="C140" s="111"/>
      <c r="D140" s="116" t="s">
        <v>12</v>
      </c>
      <c r="E140" s="116" t="s">
        <v>504</v>
      </c>
      <c r="F140" s="116" t="s">
        <v>506</v>
      </c>
      <c r="G140" s="116" t="s">
        <v>637</v>
      </c>
      <c r="H140" s="116" t="s">
        <v>453</v>
      </c>
      <c r="I140" s="167">
        <f aca="true" t="shared" si="27" ref="I140:K142">I141</f>
        <v>1322800</v>
      </c>
      <c r="J140" s="118">
        <f t="shared" si="27"/>
        <v>0</v>
      </c>
      <c r="K140" s="118">
        <f t="shared" si="27"/>
        <v>1322800</v>
      </c>
      <c r="L140" s="143"/>
    </row>
    <row r="141" spans="1:12" s="144" customFormat="1" ht="24">
      <c r="A141" s="115"/>
      <c r="B141" s="106" t="s">
        <v>87</v>
      </c>
      <c r="C141" s="106"/>
      <c r="D141" s="115" t="s">
        <v>12</v>
      </c>
      <c r="E141" s="115" t="s">
        <v>504</v>
      </c>
      <c r="F141" s="115" t="s">
        <v>506</v>
      </c>
      <c r="G141" s="115" t="s">
        <v>637</v>
      </c>
      <c r="H141" s="115" t="s">
        <v>62</v>
      </c>
      <c r="I141" s="171">
        <f t="shared" si="27"/>
        <v>1322800</v>
      </c>
      <c r="J141" s="117">
        <f t="shared" si="27"/>
        <v>0</v>
      </c>
      <c r="K141" s="117">
        <f t="shared" si="27"/>
        <v>1322800</v>
      </c>
      <c r="L141" s="143"/>
    </row>
    <row r="142" spans="1:12" s="144" customFormat="1" ht="24">
      <c r="A142" s="115"/>
      <c r="B142" s="106" t="s">
        <v>462</v>
      </c>
      <c r="C142" s="106"/>
      <c r="D142" s="115" t="s">
        <v>12</v>
      </c>
      <c r="E142" s="115" t="s">
        <v>504</v>
      </c>
      <c r="F142" s="115" t="s">
        <v>506</v>
      </c>
      <c r="G142" s="115" t="s">
        <v>637</v>
      </c>
      <c r="H142" s="115" t="s">
        <v>461</v>
      </c>
      <c r="I142" s="171">
        <f t="shared" si="27"/>
        <v>1322800</v>
      </c>
      <c r="J142" s="117">
        <f t="shared" si="27"/>
        <v>0</v>
      </c>
      <c r="K142" s="117">
        <f t="shared" si="27"/>
        <v>1322800</v>
      </c>
      <c r="L142" s="143"/>
    </row>
    <row r="143" spans="1:12" s="144" customFormat="1" ht="24">
      <c r="A143" s="115"/>
      <c r="B143" s="106" t="s">
        <v>492</v>
      </c>
      <c r="C143" s="106"/>
      <c r="D143" s="115" t="s">
        <v>12</v>
      </c>
      <c r="E143" s="115" t="s">
        <v>504</v>
      </c>
      <c r="F143" s="115" t="s">
        <v>506</v>
      </c>
      <c r="G143" s="115" t="s">
        <v>637</v>
      </c>
      <c r="H143" s="115" t="s">
        <v>458</v>
      </c>
      <c r="I143" s="171">
        <v>1322800</v>
      </c>
      <c r="J143" s="117">
        <v>0</v>
      </c>
      <c r="K143" s="148">
        <f>I143-J143</f>
        <v>1322800</v>
      </c>
      <c r="L143" s="143"/>
    </row>
    <row r="144" spans="1:12" s="144" customFormat="1" ht="60">
      <c r="A144" s="115"/>
      <c r="B144" s="160" t="s">
        <v>692</v>
      </c>
      <c r="C144" s="111"/>
      <c r="D144" s="116" t="s">
        <v>12</v>
      </c>
      <c r="E144" s="116" t="s">
        <v>504</v>
      </c>
      <c r="F144" s="116" t="s">
        <v>506</v>
      </c>
      <c r="G144" s="116" t="s">
        <v>691</v>
      </c>
      <c r="H144" s="116" t="s">
        <v>453</v>
      </c>
      <c r="I144" s="167">
        <f>I145</f>
        <v>203600</v>
      </c>
      <c r="J144" s="118">
        <f>J145</f>
        <v>0</v>
      </c>
      <c r="K144" s="118">
        <f>K145</f>
        <v>203600</v>
      </c>
      <c r="L144" s="143"/>
    </row>
    <row r="145" spans="1:12" s="144" customFormat="1" ht="24">
      <c r="A145" s="115"/>
      <c r="B145" s="106" t="s">
        <v>87</v>
      </c>
      <c r="C145" s="111"/>
      <c r="D145" s="115" t="s">
        <v>12</v>
      </c>
      <c r="E145" s="115" t="s">
        <v>504</v>
      </c>
      <c r="F145" s="115" t="s">
        <v>506</v>
      </c>
      <c r="G145" s="115" t="s">
        <v>691</v>
      </c>
      <c r="H145" s="115" t="s">
        <v>62</v>
      </c>
      <c r="I145" s="171">
        <f aca="true" t="shared" si="28" ref="I145:K146">I146</f>
        <v>203600</v>
      </c>
      <c r="J145" s="148">
        <f t="shared" si="28"/>
        <v>0</v>
      </c>
      <c r="K145" s="148">
        <f t="shared" si="28"/>
        <v>203600</v>
      </c>
      <c r="L145" s="143"/>
    </row>
    <row r="146" spans="1:12" s="144" customFormat="1" ht="24">
      <c r="A146" s="115"/>
      <c r="B146" s="106" t="s">
        <v>462</v>
      </c>
      <c r="C146" s="111"/>
      <c r="D146" s="115" t="s">
        <v>12</v>
      </c>
      <c r="E146" s="115" t="s">
        <v>504</v>
      </c>
      <c r="F146" s="115" t="s">
        <v>506</v>
      </c>
      <c r="G146" s="115" t="s">
        <v>691</v>
      </c>
      <c r="H146" s="115" t="s">
        <v>461</v>
      </c>
      <c r="I146" s="171">
        <f t="shared" si="28"/>
        <v>203600</v>
      </c>
      <c r="J146" s="148">
        <f t="shared" si="28"/>
        <v>0</v>
      </c>
      <c r="K146" s="148">
        <f t="shared" si="28"/>
        <v>203600</v>
      </c>
      <c r="L146" s="143"/>
    </row>
    <row r="147" spans="1:12" s="144" customFormat="1" ht="24">
      <c r="A147" s="115"/>
      <c r="B147" s="106" t="s">
        <v>492</v>
      </c>
      <c r="C147" s="106"/>
      <c r="D147" s="115" t="s">
        <v>12</v>
      </c>
      <c r="E147" s="115" t="s">
        <v>504</v>
      </c>
      <c r="F147" s="115" t="s">
        <v>506</v>
      </c>
      <c r="G147" s="115" t="s">
        <v>691</v>
      </c>
      <c r="H147" s="115" t="s">
        <v>458</v>
      </c>
      <c r="I147" s="171">
        <v>203600</v>
      </c>
      <c r="J147" s="148">
        <v>0</v>
      </c>
      <c r="K147" s="148">
        <f>I147-J147</f>
        <v>203600</v>
      </c>
      <c r="L147" s="143"/>
    </row>
    <row r="148" spans="1:12" s="144" customFormat="1" ht="60">
      <c r="A148" s="115"/>
      <c r="B148" s="160" t="s">
        <v>692</v>
      </c>
      <c r="C148" s="111"/>
      <c r="D148" s="116" t="s">
        <v>12</v>
      </c>
      <c r="E148" s="116" t="s">
        <v>504</v>
      </c>
      <c r="F148" s="116" t="s">
        <v>506</v>
      </c>
      <c r="G148" s="116" t="s">
        <v>792</v>
      </c>
      <c r="H148" s="116" t="s">
        <v>453</v>
      </c>
      <c r="I148" s="167">
        <f>I150</f>
        <v>476720</v>
      </c>
      <c r="J148" s="118">
        <f>J150</f>
        <v>0</v>
      </c>
      <c r="K148" s="118">
        <f>K150</f>
        <v>476720</v>
      </c>
      <c r="L148" s="143"/>
    </row>
    <row r="149" spans="1:12" s="144" customFormat="1" ht="24">
      <c r="A149" s="115"/>
      <c r="B149" s="179" t="s">
        <v>87</v>
      </c>
      <c r="C149" s="111"/>
      <c r="D149" s="115" t="s">
        <v>12</v>
      </c>
      <c r="E149" s="115" t="s">
        <v>504</v>
      </c>
      <c r="F149" s="115" t="s">
        <v>506</v>
      </c>
      <c r="G149" s="115" t="s">
        <v>791</v>
      </c>
      <c r="H149" s="115" t="s">
        <v>453</v>
      </c>
      <c r="I149" s="167">
        <f>I150</f>
        <v>476720</v>
      </c>
      <c r="J149" s="118">
        <f>J150</f>
        <v>0</v>
      </c>
      <c r="K149" s="118">
        <f>K151</f>
        <v>476720</v>
      </c>
      <c r="L149" s="143"/>
    </row>
    <row r="150" spans="1:12" s="144" customFormat="1" ht="24">
      <c r="A150" s="115"/>
      <c r="B150" s="106" t="s">
        <v>462</v>
      </c>
      <c r="C150" s="111"/>
      <c r="D150" s="115" t="s">
        <v>12</v>
      </c>
      <c r="E150" s="115" t="s">
        <v>504</v>
      </c>
      <c r="F150" s="115" t="s">
        <v>506</v>
      </c>
      <c r="G150" s="115" t="s">
        <v>791</v>
      </c>
      <c r="H150" s="115" t="s">
        <v>461</v>
      </c>
      <c r="I150" s="167">
        <f>I151</f>
        <v>476720</v>
      </c>
      <c r="J150" s="118">
        <f>J151</f>
        <v>0</v>
      </c>
      <c r="K150" s="118">
        <f>K151</f>
        <v>476720</v>
      </c>
      <c r="L150" s="143"/>
    </row>
    <row r="151" spans="1:12" s="144" customFormat="1" ht="25.5" customHeight="1">
      <c r="A151" s="115"/>
      <c r="B151" s="106" t="s">
        <v>492</v>
      </c>
      <c r="C151" s="106"/>
      <c r="D151" s="115" t="s">
        <v>12</v>
      </c>
      <c r="E151" s="115" t="s">
        <v>504</v>
      </c>
      <c r="F151" s="115" t="s">
        <v>506</v>
      </c>
      <c r="G151" s="115" t="s">
        <v>791</v>
      </c>
      <c r="H151" s="115" t="s">
        <v>458</v>
      </c>
      <c r="I151" s="171">
        <v>476720</v>
      </c>
      <c r="J151" s="117">
        <v>0</v>
      </c>
      <c r="K151" s="148">
        <f>I151-J151</f>
        <v>476720</v>
      </c>
      <c r="L151" s="143"/>
    </row>
    <row r="152" spans="1:12" s="144" customFormat="1" ht="12.75">
      <c r="A152" s="115"/>
      <c r="B152" s="160" t="s">
        <v>239</v>
      </c>
      <c r="C152" s="106"/>
      <c r="D152" s="116" t="s">
        <v>12</v>
      </c>
      <c r="E152" s="116" t="s">
        <v>504</v>
      </c>
      <c r="F152" s="116" t="s">
        <v>503</v>
      </c>
      <c r="G152" s="161" t="s">
        <v>608</v>
      </c>
      <c r="H152" s="116" t="s">
        <v>453</v>
      </c>
      <c r="I152" s="167">
        <f aca="true" t="shared" si="29" ref="I152:I157">I153</f>
        <v>10000</v>
      </c>
      <c r="J152" s="118">
        <f aca="true" t="shared" si="30" ref="J152:J157">J153</f>
        <v>0</v>
      </c>
      <c r="K152" s="118">
        <f aca="true" t="shared" si="31" ref="K152:K157">K153</f>
        <v>10000</v>
      </c>
      <c r="L152" s="143"/>
    </row>
    <row r="153" spans="1:12" s="144" customFormat="1" ht="24">
      <c r="A153" s="115"/>
      <c r="B153" s="160" t="s">
        <v>457</v>
      </c>
      <c r="C153" s="106"/>
      <c r="D153" s="116" t="s">
        <v>12</v>
      </c>
      <c r="E153" s="116" t="s">
        <v>504</v>
      </c>
      <c r="F153" s="116" t="s">
        <v>503</v>
      </c>
      <c r="G153" s="161" t="s">
        <v>607</v>
      </c>
      <c r="H153" s="116" t="s">
        <v>453</v>
      </c>
      <c r="I153" s="167">
        <f t="shared" si="29"/>
        <v>10000</v>
      </c>
      <c r="J153" s="118">
        <f t="shared" si="30"/>
        <v>0</v>
      </c>
      <c r="K153" s="118">
        <f t="shared" si="31"/>
        <v>10000</v>
      </c>
      <c r="L153" s="143"/>
    </row>
    <row r="154" spans="1:12" s="144" customFormat="1" ht="12.75">
      <c r="A154" s="115"/>
      <c r="B154" s="160" t="s">
        <v>493</v>
      </c>
      <c r="C154" s="111"/>
      <c r="D154" s="116" t="s">
        <v>12</v>
      </c>
      <c r="E154" s="116" t="s">
        <v>504</v>
      </c>
      <c r="F154" s="116" t="s">
        <v>503</v>
      </c>
      <c r="G154" s="161" t="s">
        <v>619</v>
      </c>
      <c r="H154" s="116" t="s">
        <v>453</v>
      </c>
      <c r="I154" s="167">
        <f t="shared" si="29"/>
        <v>10000</v>
      </c>
      <c r="J154" s="118">
        <f t="shared" si="30"/>
        <v>0</v>
      </c>
      <c r="K154" s="118">
        <f t="shared" si="31"/>
        <v>10000</v>
      </c>
      <c r="L154" s="143"/>
    </row>
    <row r="155" spans="1:12" s="144" customFormat="1" ht="27.75" customHeight="1">
      <c r="A155" s="115"/>
      <c r="B155" s="160" t="s">
        <v>505</v>
      </c>
      <c r="C155" s="111"/>
      <c r="D155" s="116" t="s">
        <v>12</v>
      </c>
      <c r="E155" s="116" t="s">
        <v>504</v>
      </c>
      <c r="F155" s="116" t="s">
        <v>503</v>
      </c>
      <c r="G155" s="161" t="s">
        <v>639</v>
      </c>
      <c r="H155" s="116" t="s">
        <v>453</v>
      </c>
      <c r="I155" s="167">
        <f t="shared" si="29"/>
        <v>10000</v>
      </c>
      <c r="J155" s="118">
        <f t="shared" si="30"/>
        <v>0</v>
      </c>
      <c r="K155" s="118">
        <f t="shared" si="31"/>
        <v>10000</v>
      </c>
      <c r="L155" s="143"/>
    </row>
    <row r="156" spans="1:12" s="144" customFormat="1" ht="24">
      <c r="A156" s="115"/>
      <c r="B156" s="106" t="s">
        <v>87</v>
      </c>
      <c r="C156" s="106"/>
      <c r="D156" s="115" t="s">
        <v>12</v>
      </c>
      <c r="E156" s="115" t="s">
        <v>504</v>
      </c>
      <c r="F156" s="115" t="s">
        <v>503</v>
      </c>
      <c r="G156" s="162" t="s">
        <v>639</v>
      </c>
      <c r="H156" s="115" t="s">
        <v>62</v>
      </c>
      <c r="I156" s="171">
        <f t="shared" si="29"/>
        <v>10000</v>
      </c>
      <c r="J156" s="117">
        <f t="shared" si="30"/>
        <v>0</v>
      </c>
      <c r="K156" s="117">
        <f t="shared" si="31"/>
        <v>10000</v>
      </c>
      <c r="L156" s="143"/>
    </row>
    <row r="157" spans="1:12" s="144" customFormat="1" ht="24">
      <c r="A157" s="115"/>
      <c r="B157" s="106" t="s">
        <v>462</v>
      </c>
      <c r="C157" s="106"/>
      <c r="D157" s="115" t="s">
        <v>12</v>
      </c>
      <c r="E157" s="115" t="s">
        <v>504</v>
      </c>
      <c r="F157" s="115" t="s">
        <v>503</v>
      </c>
      <c r="G157" s="162" t="s">
        <v>639</v>
      </c>
      <c r="H157" s="115" t="s">
        <v>461</v>
      </c>
      <c r="I157" s="171">
        <f t="shared" si="29"/>
        <v>10000</v>
      </c>
      <c r="J157" s="117">
        <f t="shared" si="30"/>
        <v>0</v>
      </c>
      <c r="K157" s="117">
        <f t="shared" si="31"/>
        <v>10000</v>
      </c>
      <c r="L157" s="143"/>
    </row>
    <row r="158" spans="1:12" s="144" customFormat="1" ht="26.25" customHeight="1">
      <c r="A158" s="115"/>
      <c r="B158" s="106" t="s">
        <v>492</v>
      </c>
      <c r="C158" s="106"/>
      <c r="D158" s="115" t="s">
        <v>12</v>
      </c>
      <c r="E158" s="115" t="s">
        <v>504</v>
      </c>
      <c r="F158" s="115" t="s">
        <v>503</v>
      </c>
      <c r="G158" s="162" t="s">
        <v>639</v>
      </c>
      <c r="H158" s="115" t="s">
        <v>458</v>
      </c>
      <c r="I158" s="171">
        <v>10000</v>
      </c>
      <c r="J158" s="117">
        <v>0</v>
      </c>
      <c r="K158" s="117">
        <f>I158-J158</f>
        <v>10000</v>
      </c>
      <c r="L158" s="143"/>
    </row>
    <row r="159" spans="1:12" s="144" customFormat="1" ht="12.75">
      <c r="A159" s="115"/>
      <c r="B159" s="111" t="s">
        <v>502</v>
      </c>
      <c r="C159" s="111"/>
      <c r="D159" s="116" t="s">
        <v>12</v>
      </c>
      <c r="E159" s="116" t="s">
        <v>495</v>
      </c>
      <c r="F159" s="116" t="s">
        <v>472</v>
      </c>
      <c r="G159" s="142" t="s">
        <v>608</v>
      </c>
      <c r="H159" s="116" t="s">
        <v>453</v>
      </c>
      <c r="I159" s="167">
        <f>I160+I172+I195</f>
        <v>5643600</v>
      </c>
      <c r="J159" s="118">
        <f>J160+J172+J195</f>
        <v>425190.43</v>
      </c>
      <c r="K159" s="118">
        <f>K160+K172+K195</f>
        <v>5116609.57</v>
      </c>
      <c r="L159" s="143"/>
    </row>
    <row r="160" spans="1:12" s="144" customFormat="1" ht="12.75">
      <c r="A160" s="115"/>
      <c r="B160" s="111" t="s">
        <v>279</v>
      </c>
      <c r="C160" s="111"/>
      <c r="D160" s="116" t="s">
        <v>12</v>
      </c>
      <c r="E160" s="116" t="s">
        <v>495</v>
      </c>
      <c r="F160" s="116" t="s">
        <v>451</v>
      </c>
      <c r="G160" s="142" t="s">
        <v>608</v>
      </c>
      <c r="H160" s="116" t="s">
        <v>453</v>
      </c>
      <c r="I160" s="167">
        <f>I162</f>
        <v>811100</v>
      </c>
      <c r="J160" s="147">
        <f>J162</f>
        <v>0</v>
      </c>
      <c r="K160" s="147">
        <f>I160-J160</f>
        <v>811100</v>
      </c>
      <c r="L160" s="143"/>
    </row>
    <row r="161" spans="1:12" s="144" customFormat="1" ht="36">
      <c r="A161" s="115"/>
      <c r="B161" s="111" t="s">
        <v>757</v>
      </c>
      <c r="C161" s="111"/>
      <c r="D161" s="116" t="s">
        <v>12</v>
      </c>
      <c r="E161" s="116" t="s">
        <v>495</v>
      </c>
      <c r="F161" s="116" t="s">
        <v>451</v>
      </c>
      <c r="G161" s="116" t="s">
        <v>644</v>
      </c>
      <c r="H161" s="116" t="s">
        <v>453</v>
      </c>
      <c r="I161" s="167">
        <f aca="true" t="shared" si="32" ref="I161:K162">I162</f>
        <v>811100</v>
      </c>
      <c r="J161" s="118">
        <f t="shared" si="32"/>
        <v>0</v>
      </c>
      <c r="K161" s="118">
        <f t="shared" si="32"/>
        <v>811100</v>
      </c>
      <c r="L161" s="143"/>
    </row>
    <row r="162" spans="1:12" s="144" customFormat="1" ht="24">
      <c r="A162" s="115"/>
      <c r="B162" s="111" t="s">
        <v>642</v>
      </c>
      <c r="C162" s="111"/>
      <c r="D162" s="116" t="s">
        <v>12</v>
      </c>
      <c r="E162" s="116" t="s">
        <v>495</v>
      </c>
      <c r="F162" s="116" t="s">
        <v>451</v>
      </c>
      <c r="G162" s="116" t="s">
        <v>643</v>
      </c>
      <c r="H162" s="116" t="s">
        <v>453</v>
      </c>
      <c r="I162" s="167">
        <f t="shared" si="32"/>
        <v>811100</v>
      </c>
      <c r="J162" s="118">
        <f t="shared" si="32"/>
        <v>0</v>
      </c>
      <c r="K162" s="118">
        <f t="shared" si="32"/>
        <v>811100</v>
      </c>
      <c r="L162" s="143"/>
    </row>
    <row r="163" spans="1:12" s="144" customFormat="1" ht="12.75">
      <c r="A163" s="115"/>
      <c r="B163" s="111" t="s">
        <v>493</v>
      </c>
      <c r="C163" s="111"/>
      <c r="D163" s="116" t="s">
        <v>12</v>
      </c>
      <c r="E163" s="116" t="s">
        <v>495</v>
      </c>
      <c r="F163" s="116" t="s">
        <v>451</v>
      </c>
      <c r="G163" s="116" t="s">
        <v>641</v>
      </c>
      <c r="H163" s="116" t="s">
        <v>453</v>
      </c>
      <c r="I163" s="167">
        <f>I164+I168</f>
        <v>811100</v>
      </c>
      <c r="J163" s="118">
        <f>J164+J168</f>
        <v>0</v>
      </c>
      <c r="K163" s="118">
        <f>K164+K168</f>
        <v>811100</v>
      </c>
      <c r="L163" s="143"/>
    </row>
    <row r="164" spans="1:12" s="144" customFormat="1" ht="24">
      <c r="A164" s="115"/>
      <c r="B164" s="163" t="s">
        <v>501</v>
      </c>
      <c r="C164" s="111"/>
      <c r="D164" s="116" t="s">
        <v>12</v>
      </c>
      <c r="E164" s="116" t="s">
        <v>495</v>
      </c>
      <c r="F164" s="116" t="s">
        <v>451</v>
      </c>
      <c r="G164" s="116" t="s">
        <v>640</v>
      </c>
      <c r="H164" s="116" t="s">
        <v>453</v>
      </c>
      <c r="I164" s="167">
        <f aca="true" t="shared" si="33" ref="I164:J166">I165</f>
        <v>811100</v>
      </c>
      <c r="J164" s="147">
        <f t="shared" si="33"/>
        <v>0</v>
      </c>
      <c r="K164" s="147">
        <f aca="true" t="shared" si="34" ref="K164:K171">I164-J164</f>
        <v>811100</v>
      </c>
      <c r="L164" s="143"/>
    </row>
    <row r="165" spans="1:12" s="144" customFormat="1" ht="24">
      <c r="A165" s="115"/>
      <c r="B165" s="106" t="s">
        <v>87</v>
      </c>
      <c r="C165" s="111"/>
      <c r="D165" s="115" t="s">
        <v>12</v>
      </c>
      <c r="E165" s="115" t="s">
        <v>495</v>
      </c>
      <c r="F165" s="115" t="s">
        <v>451</v>
      </c>
      <c r="G165" s="115" t="s">
        <v>640</v>
      </c>
      <c r="H165" s="115" t="s">
        <v>62</v>
      </c>
      <c r="I165" s="171">
        <f t="shared" si="33"/>
        <v>811100</v>
      </c>
      <c r="J165" s="148">
        <f t="shared" si="33"/>
        <v>0</v>
      </c>
      <c r="K165" s="148">
        <f t="shared" si="34"/>
        <v>811100</v>
      </c>
      <c r="L165" s="143"/>
    </row>
    <row r="166" spans="1:12" s="144" customFormat="1" ht="24">
      <c r="A166" s="115"/>
      <c r="B166" s="106" t="s">
        <v>462</v>
      </c>
      <c r="C166" s="111"/>
      <c r="D166" s="115" t="s">
        <v>12</v>
      </c>
      <c r="E166" s="115" t="s">
        <v>495</v>
      </c>
      <c r="F166" s="115" t="s">
        <v>451</v>
      </c>
      <c r="G166" s="115" t="s">
        <v>640</v>
      </c>
      <c r="H166" s="115" t="s">
        <v>461</v>
      </c>
      <c r="I166" s="171">
        <f t="shared" si="33"/>
        <v>811100</v>
      </c>
      <c r="J166" s="148">
        <f t="shared" si="33"/>
        <v>0</v>
      </c>
      <c r="K166" s="148">
        <f t="shared" si="34"/>
        <v>811100</v>
      </c>
      <c r="L166" s="143"/>
    </row>
    <row r="167" spans="1:12" s="144" customFormat="1" ht="24">
      <c r="A167" s="115"/>
      <c r="B167" s="106" t="s">
        <v>492</v>
      </c>
      <c r="C167" s="111"/>
      <c r="D167" s="115" t="s">
        <v>12</v>
      </c>
      <c r="E167" s="115" t="s">
        <v>495</v>
      </c>
      <c r="F167" s="115" t="s">
        <v>451</v>
      </c>
      <c r="G167" s="115" t="s">
        <v>640</v>
      </c>
      <c r="H167" s="115" t="s">
        <v>458</v>
      </c>
      <c r="I167" s="171">
        <v>811100</v>
      </c>
      <c r="J167" s="148">
        <v>0</v>
      </c>
      <c r="K167" s="148">
        <f t="shared" si="34"/>
        <v>811100</v>
      </c>
      <c r="L167" s="143"/>
    </row>
    <row r="168" spans="1:12" s="144" customFormat="1" ht="12.75">
      <c r="A168" s="115"/>
      <c r="B168" s="111" t="s">
        <v>646</v>
      </c>
      <c r="C168" s="111"/>
      <c r="D168" s="116" t="s">
        <v>12</v>
      </c>
      <c r="E168" s="116" t="s">
        <v>495</v>
      </c>
      <c r="F168" s="116" t="s">
        <v>451</v>
      </c>
      <c r="G168" s="116" t="s">
        <v>645</v>
      </c>
      <c r="H168" s="116" t="s">
        <v>453</v>
      </c>
      <c r="I168" s="167">
        <f aca="true" t="shared" si="35" ref="I168:J170">I169</f>
        <v>0</v>
      </c>
      <c r="J168" s="147">
        <f t="shared" si="35"/>
        <v>0</v>
      </c>
      <c r="K168" s="147">
        <f t="shared" si="34"/>
        <v>0</v>
      </c>
      <c r="L168" s="143"/>
    </row>
    <row r="169" spans="1:12" s="144" customFormat="1" ht="24">
      <c r="A169" s="115"/>
      <c r="B169" s="106" t="s">
        <v>87</v>
      </c>
      <c r="C169" s="111"/>
      <c r="D169" s="115" t="s">
        <v>12</v>
      </c>
      <c r="E169" s="115" t="s">
        <v>495</v>
      </c>
      <c r="F169" s="115" t="s">
        <v>451</v>
      </c>
      <c r="G169" s="115" t="s">
        <v>645</v>
      </c>
      <c r="H169" s="115" t="s">
        <v>62</v>
      </c>
      <c r="I169" s="171">
        <f t="shared" si="35"/>
        <v>0</v>
      </c>
      <c r="J169" s="148">
        <f t="shared" si="35"/>
        <v>0</v>
      </c>
      <c r="K169" s="148">
        <f t="shared" si="34"/>
        <v>0</v>
      </c>
      <c r="L169" s="143"/>
    </row>
    <row r="170" spans="1:12" s="144" customFormat="1" ht="24">
      <c r="A170" s="115"/>
      <c r="B170" s="106" t="s">
        <v>462</v>
      </c>
      <c r="C170" s="111"/>
      <c r="D170" s="115" t="s">
        <v>12</v>
      </c>
      <c r="E170" s="115" t="s">
        <v>495</v>
      </c>
      <c r="F170" s="115" t="s">
        <v>451</v>
      </c>
      <c r="G170" s="115" t="s">
        <v>645</v>
      </c>
      <c r="H170" s="115" t="s">
        <v>461</v>
      </c>
      <c r="I170" s="171">
        <f t="shared" si="35"/>
        <v>0</v>
      </c>
      <c r="J170" s="148">
        <f t="shared" si="35"/>
        <v>0</v>
      </c>
      <c r="K170" s="148">
        <f t="shared" si="34"/>
        <v>0</v>
      </c>
      <c r="L170" s="143"/>
    </row>
    <row r="171" spans="1:12" s="144" customFormat="1" ht="24">
      <c r="A171" s="115"/>
      <c r="B171" s="106" t="s">
        <v>492</v>
      </c>
      <c r="C171" s="111"/>
      <c r="D171" s="115" t="s">
        <v>12</v>
      </c>
      <c r="E171" s="115" t="s">
        <v>495</v>
      </c>
      <c r="F171" s="115" t="s">
        <v>451</v>
      </c>
      <c r="G171" s="115" t="s">
        <v>645</v>
      </c>
      <c r="H171" s="115" t="s">
        <v>458</v>
      </c>
      <c r="I171" s="171">
        <v>0</v>
      </c>
      <c r="J171" s="148">
        <v>0</v>
      </c>
      <c r="K171" s="148">
        <f t="shared" si="34"/>
        <v>0</v>
      </c>
      <c r="L171" s="143"/>
    </row>
    <row r="172" spans="1:12" s="144" customFormat="1" ht="12.75">
      <c r="A172" s="115"/>
      <c r="B172" s="111" t="s">
        <v>285</v>
      </c>
      <c r="C172" s="111"/>
      <c r="D172" s="116" t="s">
        <v>12</v>
      </c>
      <c r="E172" s="116" t="s">
        <v>495</v>
      </c>
      <c r="F172" s="116" t="s">
        <v>467</v>
      </c>
      <c r="G172" s="142" t="s">
        <v>608</v>
      </c>
      <c r="H172" s="116" t="s">
        <v>453</v>
      </c>
      <c r="I172" s="167">
        <f>I173+I189+I185</f>
        <v>1795600</v>
      </c>
      <c r="J172" s="118">
        <f>J173+J189</f>
        <v>185900</v>
      </c>
      <c r="K172" s="118">
        <f>K173+K189</f>
        <v>1507900</v>
      </c>
      <c r="L172" s="143"/>
    </row>
    <row r="173" spans="1:12" s="144" customFormat="1" ht="63" customHeight="1">
      <c r="A173" s="115"/>
      <c r="B173" s="146" t="s">
        <v>756</v>
      </c>
      <c r="C173" s="111"/>
      <c r="D173" s="116" t="s">
        <v>12</v>
      </c>
      <c r="E173" s="116" t="s">
        <v>495</v>
      </c>
      <c r="F173" s="116" t="s">
        <v>467</v>
      </c>
      <c r="G173" s="116" t="s">
        <v>649</v>
      </c>
      <c r="H173" s="116" t="s">
        <v>453</v>
      </c>
      <c r="I173" s="167">
        <f>I174</f>
        <v>1322000</v>
      </c>
      <c r="J173" s="118">
        <f>J174</f>
        <v>0</v>
      </c>
      <c r="K173" s="118">
        <f>K174</f>
        <v>1322000</v>
      </c>
      <c r="L173" s="143"/>
    </row>
    <row r="174" spans="1:12" s="144" customFormat="1" ht="27" customHeight="1">
      <c r="A174" s="115"/>
      <c r="B174" s="146" t="s">
        <v>647</v>
      </c>
      <c r="C174" s="111"/>
      <c r="D174" s="116" t="s">
        <v>12</v>
      </c>
      <c r="E174" s="116" t="s">
        <v>495</v>
      </c>
      <c r="F174" s="116" t="s">
        <v>467</v>
      </c>
      <c r="G174" s="116" t="s">
        <v>650</v>
      </c>
      <c r="H174" s="116" t="s">
        <v>453</v>
      </c>
      <c r="I174" s="167">
        <f>I175</f>
        <v>1322000</v>
      </c>
      <c r="J174" s="118">
        <f>J175</f>
        <v>0</v>
      </c>
      <c r="K174" s="118">
        <f>I174-J174</f>
        <v>1322000</v>
      </c>
      <c r="L174" s="143"/>
    </row>
    <row r="175" spans="1:12" s="144" customFormat="1" ht="26.25" customHeight="1">
      <c r="A175" s="115"/>
      <c r="B175" s="146" t="s">
        <v>718</v>
      </c>
      <c r="C175" s="146"/>
      <c r="D175" s="116" t="s">
        <v>12</v>
      </c>
      <c r="E175" s="116" t="s">
        <v>495</v>
      </c>
      <c r="F175" s="116" t="s">
        <v>467</v>
      </c>
      <c r="G175" s="116" t="s">
        <v>648</v>
      </c>
      <c r="H175" s="116" t="s">
        <v>453</v>
      </c>
      <c r="I175" s="167">
        <f>I180+I176</f>
        <v>1322000</v>
      </c>
      <c r="J175" s="118">
        <f>J180</f>
        <v>0</v>
      </c>
      <c r="K175" s="118">
        <f>I175-J175</f>
        <v>1322000</v>
      </c>
      <c r="L175" s="143"/>
    </row>
    <row r="176" spans="1:12" s="144" customFormat="1" ht="26.25" customHeight="1">
      <c r="A176" s="115"/>
      <c r="B176" s="146" t="s">
        <v>795</v>
      </c>
      <c r="C176" s="146"/>
      <c r="D176" s="116" t="s">
        <v>12</v>
      </c>
      <c r="E176" s="116" t="s">
        <v>495</v>
      </c>
      <c r="F176" s="116" t="s">
        <v>467</v>
      </c>
      <c r="G176" s="116" t="s">
        <v>793</v>
      </c>
      <c r="H176" s="116" t="s">
        <v>453</v>
      </c>
      <c r="I176" s="167">
        <f aca="true" t="shared" si="36" ref="I176:K178">I177</f>
        <v>1156000</v>
      </c>
      <c r="J176" s="118">
        <f t="shared" si="36"/>
        <v>0</v>
      </c>
      <c r="K176" s="118">
        <f t="shared" si="36"/>
        <v>1156000</v>
      </c>
      <c r="L176" s="143"/>
    </row>
    <row r="177" spans="1:12" s="144" customFormat="1" ht="26.25" customHeight="1">
      <c r="A177" s="115"/>
      <c r="B177" s="92" t="s">
        <v>263</v>
      </c>
      <c r="C177" s="146"/>
      <c r="D177" s="116" t="s">
        <v>12</v>
      </c>
      <c r="E177" s="116" t="s">
        <v>495</v>
      </c>
      <c r="F177" s="116" t="s">
        <v>467</v>
      </c>
      <c r="G177" s="116" t="s">
        <v>794</v>
      </c>
      <c r="H177" s="116" t="s">
        <v>479</v>
      </c>
      <c r="I177" s="167">
        <f t="shared" si="36"/>
        <v>1156000</v>
      </c>
      <c r="J177" s="118">
        <f t="shared" si="36"/>
        <v>0</v>
      </c>
      <c r="K177" s="118">
        <f t="shared" si="36"/>
        <v>1156000</v>
      </c>
      <c r="L177" s="143"/>
    </row>
    <row r="178" spans="1:12" s="144" customFormat="1" ht="26.25" customHeight="1">
      <c r="A178" s="115"/>
      <c r="B178" s="92" t="s">
        <v>496</v>
      </c>
      <c r="C178" s="146"/>
      <c r="D178" s="116" t="s">
        <v>12</v>
      </c>
      <c r="E178" s="116" t="s">
        <v>495</v>
      </c>
      <c r="F178" s="116" t="s">
        <v>467</v>
      </c>
      <c r="G178" s="116" t="s">
        <v>794</v>
      </c>
      <c r="H178" s="116" t="s">
        <v>478</v>
      </c>
      <c r="I178" s="167">
        <f t="shared" si="36"/>
        <v>1156000</v>
      </c>
      <c r="J178" s="118">
        <f t="shared" si="36"/>
        <v>0</v>
      </c>
      <c r="K178" s="118">
        <f t="shared" si="36"/>
        <v>1156000</v>
      </c>
      <c r="L178" s="143"/>
    </row>
    <row r="179" spans="1:12" s="144" customFormat="1" ht="26.25" customHeight="1">
      <c r="A179" s="115"/>
      <c r="B179" s="92" t="s">
        <v>267</v>
      </c>
      <c r="C179" s="146"/>
      <c r="D179" s="116" t="s">
        <v>12</v>
      </c>
      <c r="E179" s="116" t="s">
        <v>495</v>
      </c>
      <c r="F179" s="116" t="s">
        <v>467</v>
      </c>
      <c r="G179" s="116" t="s">
        <v>794</v>
      </c>
      <c r="H179" s="116" t="s">
        <v>476</v>
      </c>
      <c r="I179" s="167">
        <v>1156000</v>
      </c>
      <c r="J179" s="118">
        <v>0</v>
      </c>
      <c r="K179" s="118">
        <f>I179-J179</f>
        <v>1156000</v>
      </c>
      <c r="L179" s="143"/>
    </row>
    <row r="180" spans="1:12" s="144" customFormat="1" ht="48">
      <c r="A180" s="115"/>
      <c r="B180" s="111" t="s">
        <v>685</v>
      </c>
      <c r="C180" s="111"/>
      <c r="D180" s="116" t="s">
        <v>12</v>
      </c>
      <c r="E180" s="116" t="s">
        <v>495</v>
      </c>
      <c r="F180" s="116" t="s">
        <v>467</v>
      </c>
      <c r="G180" s="116" t="s">
        <v>717</v>
      </c>
      <c r="H180" s="116" t="s">
        <v>453</v>
      </c>
      <c r="I180" s="167">
        <f>I181</f>
        <v>166000</v>
      </c>
      <c r="J180" s="118">
        <f>J181</f>
        <v>0</v>
      </c>
      <c r="K180" s="118">
        <f>K181</f>
        <v>166000</v>
      </c>
      <c r="L180" s="143"/>
    </row>
    <row r="181" spans="1:12" s="144" customFormat="1" ht="36">
      <c r="A181" s="115"/>
      <c r="B181" s="160" t="s">
        <v>778</v>
      </c>
      <c r="C181" s="111"/>
      <c r="D181" s="116" t="s">
        <v>12</v>
      </c>
      <c r="E181" s="116" t="s">
        <v>495</v>
      </c>
      <c r="F181" s="116" t="s">
        <v>467</v>
      </c>
      <c r="G181" s="116" t="s">
        <v>767</v>
      </c>
      <c r="H181" s="116" t="s">
        <v>453</v>
      </c>
      <c r="I181" s="167">
        <f aca="true" t="shared" si="37" ref="I181:K183">I182</f>
        <v>166000</v>
      </c>
      <c r="J181" s="118">
        <f t="shared" si="37"/>
        <v>0</v>
      </c>
      <c r="K181" s="118">
        <f t="shared" si="37"/>
        <v>166000</v>
      </c>
      <c r="L181" s="143"/>
    </row>
    <row r="182" spans="1:12" s="144" customFormat="1" ht="24">
      <c r="A182" s="115"/>
      <c r="B182" s="106" t="s">
        <v>87</v>
      </c>
      <c r="C182" s="111"/>
      <c r="D182" s="115" t="s">
        <v>12</v>
      </c>
      <c r="E182" s="115" t="s">
        <v>495</v>
      </c>
      <c r="F182" s="115" t="s">
        <v>467</v>
      </c>
      <c r="G182" s="115" t="s">
        <v>767</v>
      </c>
      <c r="H182" s="115" t="s">
        <v>479</v>
      </c>
      <c r="I182" s="171">
        <f t="shared" si="37"/>
        <v>166000</v>
      </c>
      <c r="J182" s="117">
        <f t="shared" si="37"/>
        <v>0</v>
      </c>
      <c r="K182" s="117">
        <f t="shared" si="37"/>
        <v>166000</v>
      </c>
      <c r="L182" s="143"/>
    </row>
    <row r="183" spans="1:12" s="144" customFormat="1" ht="24">
      <c r="A183" s="115"/>
      <c r="B183" s="106" t="s">
        <v>462</v>
      </c>
      <c r="C183" s="111"/>
      <c r="D183" s="115" t="s">
        <v>12</v>
      </c>
      <c r="E183" s="115" t="s">
        <v>495</v>
      </c>
      <c r="F183" s="115" t="s">
        <v>467</v>
      </c>
      <c r="G183" s="115" t="s">
        <v>767</v>
      </c>
      <c r="H183" s="115" t="s">
        <v>478</v>
      </c>
      <c r="I183" s="171">
        <f t="shared" si="37"/>
        <v>166000</v>
      </c>
      <c r="J183" s="117">
        <f t="shared" si="37"/>
        <v>0</v>
      </c>
      <c r="K183" s="117">
        <f t="shared" si="37"/>
        <v>166000</v>
      </c>
      <c r="L183" s="143"/>
    </row>
    <row r="184" spans="1:12" s="144" customFormat="1" ht="24">
      <c r="A184" s="115"/>
      <c r="B184" s="106" t="s">
        <v>492</v>
      </c>
      <c r="C184" s="111"/>
      <c r="D184" s="115" t="s">
        <v>12</v>
      </c>
      <c r="E184" s="115" t="s">
        <v>495</v>
      </c>
      <c r="F184" s="115" t="s">
        <v>467</v>
      </c>
      <c r="G184" s="115" t="s">
        <v>767</v>
      </c>
      <c r="H184" s="115" t="s">
        <v>476</v>
      </c>
      <c r="I184" s="171">
        <v>166000</v>
      </c>
      <c r="J184" s="117">
        <v>0</v>
      </c>
      <c r="K184" s="117">
        <f>I184-J184</f>
        <v>166000</v>
      </c>
      <c r="L184" s="143"/>
    </row>
    <row r="185" spans="1:12" s="144" customFormat="1" ht="60">
      <c r="A185" s="115"/>
      <c r="B185" s="160" t="s">
        <v>692</v>
      </c>
      <c r="C185" s="111"/>
      <c r="D185" s="116" t="s">
        <v>12</v>
      </c>
      <c r="E185" s="116" t="s">
        <v>495</v>
      </c>
      <c r="F185" s="116" t="s">
        <v>467</v>
      </c>
      <c r="G185" s="116" t="s">
        <v>693</v>
      </c>
      <c r="H185" s="116" t="s">
        <v>453</v>
      </c>
      <c r="I185" s="167">
        <f aca="true" t="shared" si="38" ref="I185:K187">I186</f>
        <v>101800</v>
      </c>
      <c r="J185" s="147">
        <f t="shared" si="38"/>
        <v>0</v>
      </c>
      <c r="K185" s="147">
        <f t="shared" si="38"/>
        <v>101800</v>
      </c>
      <c r="L185" s="143"/>
    </row>
    <row r="186" spans="1:12" s="144" customFormat="1" ht="24">
      <c r="A186" s="115"/>
      <c r="B186" s="106" t="s">
        <v>87</v>
      </c>
      <c r="C186" s="111"/>
      <c r="D186" s="115" t="s">
        <v>12</v>
      </c>
      <c r="E186" s="115" t="s">
        <v>495</v>
      </c>
      <c r="F186" s="115" t="s">
        <v>467</v>
      </c>
      <c r="G186" s="115" t="s">
        <v>693</v>
      </c>
      <c r="H186" s="115" t="s">
        <v>62</v>
      </c>
      <c r="I186" s="171">
        <f t="shared" si="38"/>
        <v>101800</v>
      </c>
      <c r="J186" s="148">
        <f t="shared" si="38"/>
        <v>0</v>
      </c>
      <c r="K186" s="148">
        <f t="shared" si="38"/>
        <v>101800</v>
      </c>
      <c r="L186" s="143"/>
    </row>
    <row r="187" spans="1:12" s="144" customFormat="1" ht="24">
      <c r="A187" s="115"/>
      <c r="B187" s="106" t="s">
        <v>462</v>
      </c>
      <c r="C187" s="111"/>
      <c r="D187" s="115" t="s">
        <v>12</v>
      </c>
      <c r="E187" s="115" t="s">
        <v>495</v>
      </c>
      <c r="F187" s="115" t="s">
        <v>467</v>
      </c>
      <c r="G187" s="115" t="s">
        <v>693</v>
      </c>
      <c r="H187" s="115" t="s">
        <v>461</v>
      </c>
      <c r="I187" s="171">
        <f t="shared" si="38"/>
        <v>101800</v>
      </c>
      <c r="J187" s="148">
        <f t="shared" si="38"/>
        <v>0</v>
      </c>
      <c r="K187" s="148">
        <f t="shared" si="38"/>
        <v>101800</v>
      </c>
      <c r="L187" s="143"/>
    </row>
    <row r="188" spans="1:12" s="144" customFormat="1" ht="24">
      <c r="A188" s="115"/>
      <c r="B188" s="106" t="s">
        <v>492</v>
      </c>
      <c r="C188" s="111"/>
      <c r="D188" s="115" t="s">
        <v>12</v>
      </c>
      <c r="E188" s="115" t="s">
        <v>495</v>
      </c>
      <c r="F188" s="115" t="s">
        <v>467</v>
      </c>
      <c r="G188" s="115" t="s">
        <v>693</v>
      </c>
      <c r="H188" s="115" t="s">
        <v>458</v>
      </c>
      <c r="I188" s="171">
        <v>101800</v>
      </c>
      <c r="J188" s="148">
        <v>0</v>
      </c>
      <c r="K188" s="148">
        <f>I188-J188</f>
        <v>101800</v>
      </c>
      <c r="L188" s="143"/>
    </row>
    <row r="189" spans="1:12" s="144" customFormat="1" ht="24">
      <c r="A189" s="115"/>
      <c r="B189" s="111" t="s">
        <v>457</v>
      </c>
      <c r="C189" s="106"/>
      <c r="D189" s="116" t="s">
        <v>12</v>
      </c>
      <c r="E189" s="116" t="s">
        <v>495</v>
      </c>
      <c r="F189" s="116" t="s">
        <v>467</v>
      </c>
      <c r="G189" s="116" t="s">
        <v>607</v>
      </c>
      <c r="H189" s="116" t="s">
        <v>453</v>
      </c>
      <c r="I189" s="167">
        <f aca="true" t="shared" si="39" ref="I189:J193">I190</f>
        <v>371800</v>
      </c>
      <c r="J189" s="147">
        <f t="shared" si="39"/>
        <v>185900</v>
      </c>
      <c r="K189" s="147">
        <f aca="true" t="shared" si="40" ref="K189:K195">I189-J189</f>
        <v>185900</v>
      </c>
      <c r="L189" s="143"/>
    </row>
    <row r="190" spans="1:12" s="144" customFormat="1" ht="24">
      <c r="A190" s="115"/>
      <c r="B190" s="111" t="s">
        <v>456</v>
      </c>
      <c r="C190" s="106"/>
      <c r="D190" s="116" t="s">
        <v>12</v>
      </c>
      <c r="E190" s="116" t="s">
        <v>495</v>
      </c>
      <c r="F190" s="116" t="s">
        <v>467</v>
      </c>
      <c r="G190" s="116" t="s">
        <v>606</v>
      </c>
      <c r="H190" s="116" t="s">
        <v>453</v>
      </c>
      <c r="I190" s="167">
        <f t="shared" si="39"/>
        <v>371800</v>
      </c>
      <c r="J190" s="147">
        <f t="shared" si="39"/>
        <v>185900</v>
      </c>
      <c r="K190" s="147">
        <f t="shared" si="40"/>
        <v>185900</v>
      </c>
      <c r="L190" s="143"/>
    </row>
    <row r="191" spans="1:12" s="144" customFormat="1" ht="48" customHeight="1">
      <c r="A191" s="115"/>
      <c r="B191" s="111" t="s">
        <v>455</v>
      </c>
      <c r="C191" s="111"/>
      <c r="D191" s="116" t="s">
        <v>12</v>
      </c>
      <c r="E191" s="116" t="s">
        <v>495</v>
      </c>
      <c r="F191" s="116" t="s">
        <v>467</v>
      </c>
      <c r="G191" s="116" t="s">
        <v>611</v>
      </c>
      <c r="H191" s="116" t="s">
        <v>453</v>
      </c>
      <c r="I191" s="167">
        <f t="shared" si="39"/>
        <v>371800</v>
      </c>
      <c r="J191" s="147">
        <f t="shared" si="39"/>
        <v>185900</v>
      </c>
      <c r="K191" s="147">
        <f t="shared" si="40"/>
        <v>185900</v>
      </c>
      <c r="L191" s="143"/>
    </row>
    <row r="192" spans="1:12" s="144" customFormat="1" ht="37.5" customHeight="1">
      <c r="A192" s="115"/>
      <c r="B192" s="111" t="s">
        <v>652</v>
      </c>
      <c r="C192" s="111"/>
      <c r="D192" s="116" t="s">
        <v>12</v>
      </c>
      <c r="E192" s="116" t="s">
        <v>495</v>
      </c>
      <c r="F192" s="116" t="s">
        <v>467</v>
      </c>
      <c r="G192" s="116" t="s">
        <v>651</v>
      </c>
      <c r="H192" s="116" t="s">
        <v>453</v>
      </c>
      <c r="I192" s="167">
        <f t="shared" si="39"/>
        <v>371800</v>
      </c>
      <c r="J192" s="147">
        <f t="shared" si="39"/>
        <v>185900</v>
      </c>
      <c r="K192" s="147">
        <f t="shared" si="40"/>
        <v>185900</v>
      </c>
      <c r="L192" s="143"/>
    </row>
    <row r="193" spans="1:12" s="144" customFormat="1" ht="12.75">
      <c r="A193" s="115"/>
      <c r="B193" s="106" t="s">
        <v>110</v>
      </c>
      <c r="C193" s="106"/>
      <c r="D193" s="115" t="s">
        <v>12</v>
      </c>
      <c r="E193" s="115" t="s">
        <v>495</v>
      </c>
      <c r="F193" s="115" t="s">
        <v>467</v>
      </c>
      <c r="G193" s="115" t="s">
        <v>651</v>
      </c>
      <c r="H193" s="115" t="s">
        <v>412</v>
      </c>
      <c r="I193" s="171">
        <f t="shared" si="39"/>
        <v>371800</v>
      </c>
      <c r="J193" s="148">
        <f t="shared" si="39"/>
        <v>185900</v>
      </c>
      <c r="K193" s="148">
        <f t="shared" si="40"/>
        <v>185900</v>
      </c>
      <c r="L193" s="143"/>
    </row>
    <row r="194" spans="1:12" s="144" customFormat="1" ht="12.75">
      <c r="A194" s="115"/>
      <c r="B194" s="106" t="s">
        <v>55</v>
      </c>
      <c r="C194" s="106"/>
      <c r="D194" s="115" t="s">
        <v>12</v>
      </c>
      <c r="E194" s="115" t="s">
        <v>495</v>
      </c>
      <c r="F194" s="115" t="s">
        <v>467</v>
      </c>
      <c r="G194" s="115" t="s">
        <v>651</v>
      </c>
      <c r="H194" s="115" t="s">
        <v>449</v>
      </c>
      <c r="I194" s="171">
        <v>371800</v>
      </c>
      <c r="J194" s="148">
        <v>185900</v>
      </c>
      <c r="K194" s="148">
        <f t="shared" si="40"/>
        <v>185900</v>
      </c>
      <c r="L194" s="143"/>
    </row>
    <row r="195" spans="1:12" ht="12.75">
      <c r="A195" s="93"/>
      <c r="B195" s="96" t="s">
        <v>301</v>
      </c>
      <c r="C195" s="96"/>
      <c r="D195" s="93" t="s">
        <v>12</v>
      </c>
      <c r="E195" s="93" t="s">
        <v>495</v>
      </c>
      <c r="F195" s="93" t="s">
        <v>459</v>
      </c>
      <c r="G195" s="103" t="s">
        <v>608</v>
      </c>
      <c r="H195" s="93" t="s">
        <v>453</v>
      </c>
      <c r="I195" s="167">
        <f>I196</f>
        <v>3036900</v>
      </c>
      <c r="J195" s="147">
        <f>J196</f>
        <v>239290.43</v>
      </c>
      <c r="K195" s="82">
        <f t="shared" si="40"/>
        <v>2797609.57</v>
      </c>
      <c r="L195" s="87"/>
    </row>
    <row r="196" spans="1:12" ht="24">
      <c r="A196" s="93"/>
      <c r="B196" s="96" t="s">
        <v>754</v>
      </c>
      <c r="C196" s="96"/>
      <c r="D196" s="93" t="s">
        <v>12</v>
      </c>
      <c r="E196" s="93" t="s">
        <v>495</v>
      </c>
      <c r="F196" s="93" t="s">
        <v>459</v>
      </c>
      <c r="G196" s="93" t="s">
        <v>657</v>
      </c>
      <c r="H196" s="93" t="s">
        <v>453</v>
      </c>
      <c r="I196" s="170">
        <f>I197</f>
        <v>3036900</v>
      </c>
      <c r="J196" s="83">
        <f>J197</f>
        <v>239290.43</v>
      </c>
      <c r="K196" s="83">
        <f>K197</f>
        <v>2797609.5700000003</v>
      </c>
      <c r="L196" s="87"/>
    </row>
    <row r="197" spans="1:12" ht="12.75">
      <c r="A197" s="93"/>
      <c r="B197" s="96" t="s">
        <v>654</v>
      </c>
      <c r="C197" s="96"/>
      <c r="D197" s="93" t="s">
        <v>12</v>
      </c>
      <c r="E197" s="93" t="s">
        <v>495</v>
      </c>
      <c r="F197" s="93" t="s">
        <v>459</v>
      </c>
      <c r="G197" s="93" t="s">
        <v>656</v>
      </c>
      <c r="H197" s="93" t="s">
        <v>453</v>
      </c>
      <c r="I197" s="170">
        <f>I198+I215</f>
        <v>3036900</v>
      </c>
      <c r="J197" s="83">
        <f>J198+J215</f>
        <v>239290.43</v>
      </c>
      <c r="K197" s="83">
        <f>K198+K215</f>
        <v>2797609.5700000003</v>
      </c>
      <c r="L197" s="87"/>
    </row>
    <row r="198" spans="1:12" s="80" customFormat="1" ht="15.75" customHeight="1">
      <c r="A198" s="93"/>
      <c r="B198" s="95" t="s">
        <v>493</v>
      </c>
      <c r="C198" s="95"/>
      <c r="D198" s="93" t="s">
        <v>12</v>
      </c>
      <c r="E198" s="93" t="s">
        <v>495</v>
      </c>
      <c r="F198" s="93" t="s">
        <v>459</v>
      </c>
      <c r="G198" s="93" t="s">
        <v>655</v>
      </c>
      <c r="H198" s="93" t="s">
        <v>453</v>
      </c>
      <c r="I198" s="170">
        <f>I199+I203+I207+I211</f>
        <v>2426200</v>
      </c>
      <c r="J198" s="83">
        <f>J199+J203+J207+J211</f>
        <v>239290.43</v>
      </c>
      <c r="K198" s="83">
        <f>K199+K203+K207+K211</f>
        <v>2186909.5700000003</v>
      </c>
      <c r="L198" s="87"/>
    </row>
    <row r="199" spans="1:12" s="80" customFormat="1" ht="12.75">
      <c r="A199" s="93"/>
      <c r="B199" s="107" t="s">
        <v>500</v>
      </c>
      <c r="C199" s="107"/>
      <c r="D199" s="93" t="s">
        <v>12</v>
      </c>
      <c r="E199" s="93" t="s">
        <v>495</v>
      </c>
      <c r="F199" s="93" t="s">
        <v>459</v>
      </c>
      <c r="G199" s="93" t="s">
        <v>653</v>
      </c>
      <c r="H199" s="93" t="s">
        <v>453</v>
      </c>
      <c r="I199" s="170">
        <f aca="true" t="shared" si="41" ref="I199:J201">I200</f>
        <v>1300000</v>
      </c>
      <c r="J199" s="82">
        <f t="shared" si="41"/>
        <v>239290.43</v>
      </c>
      <c r="K199" s="82">
        <f>I199-J199</f>
        <v>1060709.57</v>
      </c>
      <c r="L199" s="87"/>
    </row>
    <row r="200" spans="1:12" s="80" customFormat="1" ht="24">
      <c r="A200" s="93"/>
      <c r="B200" s="92" t="s">
        <v>87</v>
      </c>
      <c r="C200" s="92"/>
      <c r="D200" s="90" t="s">
        <v>12</v>
      </c>
      <c r="E200" s="90" t="s">
        <v>495</v>
      </c>
      <c r="F200" s="90" t="s">
        <v>459</v>
      </c>
      <c r="G200" s="90" t="s">
        <v>653</v>
      </c>
      <c r="H200" s="90" t="s">
        <v>62</v>
      </c>
      <c r="I200" s="172">
        <f t="shared" si="41"/>
        <v>1300000</v>
      </c>
      <c r="J200" s="88">
        <f t="shared" si="41"/>
        <v>239290.43</v>
      </c>
      <c r="K200" s="88">
        <f>I200-J200</f>
        <v>1060709.57</v>
      </c>
      <c r="L200" s="87"/>
    </row>
    <row r="201" spans="1:12" s="80" customFormat="1" ht="24">
      <c r="A201" s="93"/>
      <c r="B201" s="92" t="s">
        <v>462</v>
      </c>
      <c r="C201" s="92"/>
      <c r="D201" s="90" t="s">
        <v>12</v>
      </c>
      <c r="E201" s="90" t="s">
        <v>495</v>
      </c>
      <c r="F201" s="90" t="s">
        <v>459</v>
      </c>
      <c r="G201" s="90" t="s">
        <v>653</v>
      </c>
      <c r="H201" s="90" t="s">
        <v>461</v>
      </c>
      <c r="I201" s="172">
        <f t="shared" si="41"/>
        <v>1300000</v>
      </c>
      <c r="J201" s="88">
        <f t="shared" si="41"/>
        <v>239290.43</v>
      </c>
      <c r="K201" s="88">
        <f>I201-J201</f>
        <v>1060709.57</v>
      </c>
      <c r="L201" s="87"/>
    </row>
    <row r="202" spans="1:12" s="80" customFormat="1" ht="27" customHeight="1">
      <c r="A202" s="93"/>
      <c r="B202" s="92" t="s">
        <v>492</v>
      </c>
      <c r="C202" s="92"/>
      <c r="D202" s="90" t="s">
        <v>12</v>
      </c>
      <c r="E202" s="90" t="s">
        <v>495</v>
      </c>
      <c r="F202" s="90" t="s">
        <v>459</v>
      </c>
      <c r="G202" s="90" t="s">
        <v>653</v>
      </c>
      <c r="H202" s="90" t="s">
        <v>458</v>
      </c>
      <c r="I202" s="172">
        <v>1300000</v>
      </c>
      <c r="J202" s="89">
        <v>239290.43</v>
      </c>
      <c r="K202" s="89">
        <f>I202-J202</f>
        <v>1060709.57</v>
      </c>
      <c r="L202" s="87"/>
    </row>
    <row r="203" spans="1:12" ht="12.75">
      <c r="A203" s="90"/>
      <c r="B203" s="114" t="s">
        <v>499</v>
      </c>
      <c r="C203" s="114"/>
      <c r="D203" s="93" t="s">
        <v>12</v>
      </c>
      <c r="E203" s="93" t="s">
        <v>495</v>
      </c>
      <c r="F203" s="93" t="s">
        <v>459</v>
      </c>
      <c r="G203" s="93" t="s">
        <v>658</v>
      </c>
      <c r="H203" s="93" t="s">
        <v>453</v>
      </c>
      <c r="I203" s="170">
        <f aca="true" t="shared" si="42" ref="I203:J205">I204</f>
        <v>420200</v>
      </c>
      <c r="J203" s="82">
        <f t="shared" si="42"/>
        <v>0</v>
      </c>
      <c r="K203" s="82">
        <f aca="true" t="shared" si="43" ref="K203:K210">I203-J203</f>
        <v>420200</v>
      </c>
      <c r="L203" s="87"/>
    </row>
    <row r="204" spans="1:12" ht="24">
      <c r="A204" s="90"/>
      <c r="B204" s="92" t="s">
        <v>87</v>
      </c>
      <c r="C204" s="92"/>
      <c r="D204" s="90" t="s">
        <v>12</v>
      </c>
      <c r="E204" s="90" t="s">
        <v>495</v>
      </c>
      <c r="F204" s="90" t="s">
        <v>459</v>
      </c>
      <c r="G204" s="90" t="s">
        <v>658</v>
      </c>
      <c r="H204" s="90" t="s">
        <v>62</v>
      </c>
      <c r="I204" s="172">
        <f t="shared" si="42"/>
        <v>420200</v>
      </c>
      <c r="J204" s="88">
        <f t="shared" si="42"/>
        <v>0</v>
      </c>
      <c r="K204" s="88">
        <f t="shared" si="43"/>
        <v>420200</v>
      </c>
      <c r="L204" s="87"/>
    </row>
    <row r="205" spans="1:12" ht="24">
      <c r="A205" s="90"/>
      <c r="B205" s="92" t="s">
        <v>462</v>
      </c>
      <c r="C205" s="92"/>
      <c r="D205" s="90" t="s">
        <v>12</v>
      </c>
      <c r="E205" s="90" t="s">
        <v>495</v>
      </c>
      <c r="F205" s="90" t="s">
        <v>459</v>
      </c>
      <c r="G205" s="90" t="s">
        <v>658</v>
      </c>
      <c r="H205" s="90" t="s">
        <v>461</v>
      </c>
      <c r="I205" s="172">
        <f t="shared" si="42"/>
        <v>420200</v>
      </c>
      <c r="J205" s="88">
        <f t="shared" si="42"/>
        <v>0</v>
      </c>
      <c r="K205" s="88">
        <f t="shared" si="43"/>
        <v>420200</v>
      </c>
      <c r="L205" s="87"/>
    </row>
    <row r="206" spans="1:12" ht="28.5" customHeight="1">
      <c r="A206" s="90"/>
      <c r="B206" s="92" t="s">
        <v>492</v>
      </c>
      <c r="C206" s="92"/>
      <c r="D206" s="90" t="s">
        <v>12</v>
      </c>
      <c r="E206" s="90" t="s">
        <v>495</v>
      </c>
      <c r="F206" s="90" t="s">
        <v>459</v>
      </c>
      <c r="G206" s="90" t="s">
        <v>658</v>
      </c>
      <c r="H206" s="90" t="s">
        <v>458</v>
      </c>
      <c r="I206" s="172">
        <v>420200</v>
      </c>
      <c r="J206" s="89">
        <v>0</v>
      </c>
      <c r="K206" s="89">
        <f>I206-J206</f>
        <v>420200</v>
      </c>
      <c r="L206" s="87"/>
    </row>
    <row r="207" spans="1:12" ht="12.75">
      <c r="A207" s="93"/>
      <c r="B207" s="114" t="s">
        <v>498</v>
      </c>
      <c r="C207" s="114"/>
      <c r="D207" s="93" t="s">
        <v>12</v>
      </c>
      <c r="E207" s="93" t="s">
        <v>495</v>
      </c>
      <c r="F207" s="93" t="s">
        <v>459</v>
      </c>
      <c r="G207" s="93" t="s">
        <v>659</v>
      </c>
      <c r="H207" s="93" t="s">
        <v>453</v>
      </c>
      <c r="I207" s="170">
        <f aca="true" t="shared" si="44" ref="I207:J209">I208</f>
        <v>110000</v>
      </c>
      <c r="J207" s="82">
        <f t="shared" si="44"/>
        <v>0</v>
      </c>
      <c r="K207" s="82">
        <f t="shared" si="43"/>
        <v>110000</v>
      </c>
      <c r="L207" s="87"/>
    </row>
    <row r="208" spans="1:12" ht="24">
      <c r="A208" s="93"/>
      <c r="B208" s="92" t="s">
        <v>87</v>
      </c>
      <c r="C208" s="92"/>
      <c r="D208" s="90" t="s">
        <v>12</v>
      </c>
      <c r="E208" s="90" t="s">
        <v>495</v>
      </c>
      <c r="F208" s="90" t="s">
        <v>459</v>
      </c>
      <c r="G208" s="90" t="s">
        <v>659</v>
      </c>
      <c r="H208" s="90" t="s">
        <v>62</v>
      </c>
      <c r="I208" s="172">
        <f t="shared" si="44"/>
        <v>110000</v>
      </c>
      <c r="J208" s="88">
        <f t="shared" si="44"/>
        <v>0</v>
      </c>
      <c r="K208" s="88">
        <f t="shared" si="43"/>
        <v>110000</v>
      </c>
      <c r="L208" s="87"/>
    </row>
    <row r="209" spans="1:12" ht="24">
      <c r="A209" s="93"/>
      <c r="B209" s="92" t="s">
        <v>462</v>
      </c>
      <c r="C209" s="92"/>
      <c r="D209" s="90" t="s">
        <v>12</v>
      </c>
      <c r="E209" s="90" t="s">
        <v>495</v>
      </c>
      <c r="F209" s="90" t="s">
        <v>459</v>
      </c>
      <c r="G209" s="90" t="s">
        <v>659</v>
      </c>
      <c r="H209" s="90" t="s">
        <v>461</v>
      </c>
      <c r="I209" s="172">
        <f t="shared" si="44"/>
        <v>110000</v>
      </c>
      <c r="J209" s="88">
        <f t="shared" si="44"/>
        <v>0</v>
      </c>
      <c r="K209" s="88">
        <f t="shared" si="43"/>
        <v>110000</v>
      </c>
      <c r="L209" s="87"/>
    </row>
    <row r="210" spans="1:12" ht="28.5" customHeight="1">
      <c r="A210" s="93"/>
      <c r="B210" s="92" t="s">
        <v>492</v>
      </c>
      <c r="C210" s="92"/>
      <c r="D210" s="90" t="s">
        <v>12</v>
      </c>
      <c r="E210" s="90" t="s">
        <v>495</v>
      </c>
      <c r="F210" s="90" t="s">
        <v>459</v>
      </c>
      <c r="G210" s="90" t="s">
        <v>659</v>
      </c>
      <c r="H210" s="90" t="s">
        <v>458</v>
      </c>
      <c r="I210" s="172">
        <v>110000</v>
      </c>
      <c r="J210" s="88">
        <v>0</v>
      </c>
      <c r="K210" s="88">
        <f t="shared" si="43"/>
        <v>110000</v>
      </c>
      <c r="L210" s="87"/>
    </row>
    <row r="211" spans="1:12" ht="15.75" customHeight="1">
      <c r="A211" s="93"/>
      <c r="B211" s="107" t="s">
        <v>497</v>
      </c>
      <c r="C211" s="107"/>
      <c r="D211" s="93" t="s">
        <v>12</v>
      </c>
      <c r="E211" s="93" t="s">
        <v>495</v>
      </c>
      <c r="F211" s="93" t="s">
        <v>459</v>
      </c>
      <c r="G211" s="93" t="s">
        <v>660</v>
      </c>
      <c r="H211" s="93" t="s">
        <v>453</v>
      </c>
      <c r="I211" s="170">
        <f aca="true" t="shared" si="45" ref="I211:J213">I212</f>
        <v>596000</v>
      </c>
      <c r="J211" s="82">
        <f t="shared" si="45"/>
        <v>0</v>
      </c>
      <c r="K211" s="82">
        <f>I211-J211</f>
        <v>596000</v>
      </c>
      <c r="L211" s="87"/>
    </row>
    <row r="212" spans="1:12" ht="24">
      <c r="A212" s="93"/>
      <c r="B212" s="92" t="s">
        <v>87</v>
      </c>
      <c r="C212" s="92"/>
      <c r="D212" s="90" t="s">
        <v>12</v>
      </c>
      <c r="E212" s="90" t="s">
        <v>495</v>
      </c>
      <c r="F212" s="90" t="s">
        <v>459</v>
      </c>
      <c r="G212" s="90" t="s">
        <v>660</v>
      </c>
      <c r="H212" s="90" t="s">
        <v>62</v>
      </c>
      <c r="I212" s="172">
        <f t="shared" si="45"/>
        <v>596000</v>
      </c>
      <c r="J212" s="88">
        <f t="shared" si="45"/>
        <v>0</v>
      </c>
      <c r="K212" s="88">
        <f>I212-J212</f>
        <v>596000</v>
      </c>
      <c r="L212" s="87"/>
    </row>
    <row r="213" spans="1:12" ht="26.25" customHeight="1">
      <c r="A213" s="93"/>
      <c r="B213" s="92" t="s">
        <v>462</v>
      </c>
      <c r="C213" s="92"/>
      <c r="D213" s="90" t="s">
        <v>12</v>
      </c>
      <c r="E213" s="90" t="s">
        <v>495</v>
      </c>
      <c r="F213" s="90" t="s">
        <v>459</v>
      </c>
      <c r="G213" s="90" t="s">
        <v>660</v>
      </c>
      <c r="H213" s="90" t="s">
        <v>461</v>
      </c>
      <c r="I213" s="172">
        <f t="shared" si="45"/>
        <v>596000</v>
      </c>
      <c r="J213" s="88">
        <f t="shared" si="45"/>
        <v>0</v>
      </c>
      <c r="K213" s="88">
        <f>I213-J213</f>
        <v>596000</v>
      </c>
      <c r="L213" s="87"/>
    </row>
    <row r="214" spans="1:12" ht="30" customHeight="1">
      <c r="A214" s="93"/>
      <c r="B214" s="92" t="s">
        <v>492</v>
      </c>
      <c r="C214" s="92"/>
      <c r="D214" s="90" t="s">
        <v>12</v>
      </c>
      <c r="E214" s="90" t="s">
        <v>495</v>
      </c>
      <c r="F214" s="90" t="s">
        <v>459</v>
      </c>
      <c r="G214" s="90" t="s">
        <v>660</v>
      </c>
      <c r="H214" s="90" t="s">
        <v>458</v>
      </c>
      <c r="I214" s="172">
        <v>596000</v>
      </c>
      <c r="J214" s="88">
        <v>0</v>
      </c>
      <c r="K214" s="88">
        <f>I214-J214</f>
        <v>596000</v>
      </c>
      <c r="L214" s="87"/>
    </row>
    <row r="215" spans="1:12" ht="36">
      <c r="A215" s="93"/>
      <c r="B215" s="96" t="s">
        <v>523</v>
      </c>
      <c r="C215" s="92"/>
      <c r="D215" s="93" t="s">
        <v>12</v>
      </c>
      <c r="E215" s="93" t="s">
        <v>495</v>
      </c>
      <c r="F215" s="93" t="s">
        <v>459</v>
      </c>
      <c r="G215" s="93" t="s">
        <v>694</v>
      </c>
      <c r="H215" s="93" t="s">
        <v>453</v>
      </c>
      <c r="I215" s="170">
        <f aca="true" t="shared" si="46" ref="I215:K216">I216</f>
        <v>610700</v>
      </c>
      <c r="J215" s="83">
        <f t="shared" si="46"/>
        <v>0</v>
      </c>
      <c r="K215" s="83">
        <f t="shared" si="46"/>
        <v>610700</v>
      </c>
      <c r="L215" s="87"/>
    </row>
    <row r="216" spans="1:12" ht="60">
      <c r="A216" s="93"/>
      <c r="B216" s="96" t="s">
        <v>692</v>
      </c>
      <c r="C216" s="92"/>
      <c r="D216" s="93" t="s">
        <v>12</v>
      </c>
      <c r="E216" s="93" t="s">
        <v>495</v>
      </c>
      <c r="F216" s="93" t="s">
        <v>459</v>
      </c>
      <c r="G216" s="93" t="s">
        <v>695</v>
      </c>
      <c r="H216" s="93" t="s">
        <v>453</v>
      </c>
      <c r="I216" s="170">
        <f t="shared" si="46"/>
        <v>610700</v>
      </c>
      <c r="J216" s="83">
        <f t="shared" si="46"/>
        <v>0</v>
      </c>
      <c r="K216" s="83">
        <f t="shared" si="46"/>
        <v>610700</v>
      </c>
      <c r="L216" s="87"/>
    </row>
    <row r="217" spans="1:12" ht="24">
      <c r="A217" s="93"/>
      <c r="B217" s="92" t="s">
        <v>87</v>
      </c>
      <c r="C217" s="92"/>
      <c r="D217" s="90" t="s">
        <v>12</v>
      </c>
      <c r="E217" s="90" t="s">
        <v>495</v>
      </c>
      <c r="F217" s="90" t="s">
        <v>459</v>
      </c>
      <c r="G217" s="90" t="s">
        <v>695</v>
      </c>
      <c r="H217" s="90" t="s">
        <v>62</v>
      </c>
      <c r="I217" s="172">
        <f aca="true" t="shared" si="47" ref="I217:K218">I218</f>
        <v>610700</v>
      </c>
      <c r="J217" s="89">
        <f t="shared" si="47"/>
        <v>0</v>
      </c>
      <c r="K217" s="89">
        <f t="shared" si="47"/>
        <v>610700</v>
      </c>
      <c r="L217" s="87"/>
    </row>
    <row r="218" spans="1:12" ht="24">
      <c r="A218" s="93"/>
      <c r="B218" s="92" t="s">
        <v>462</v>
      </c>
      <c r="C218" s="92"/>
      <c r="D218" s="90" t="s">
        <v>12</v>
      </c>
      <c r="E218" s="90" t="s">
        <v>495</v>
      </c>
      <c r="F218" s="90" t="s">
        <v>459</v>
      </c>
      <c r="G218" s="90" t="s">
        <v>695</v>
      </c>
      <c r="H218" s="90" t="s">
        <v>461</v>
      </c>
      <c r="I218" s="172">
        <f t="shared" si="47"/>
        <v>610700</v>
      </c>
      <c r="J218" s="89">
        <f t="shared" si="47"/>
        <v>0</v>
      </c>
      <c r="K218" s="89">
        <f t="shared" si="47"/>
        <v>610700</v>
      </c>
      <c r="L218" s="87"/>
    </row>
    <row r="219" spans="1:12" ht="24">
      <c r="A219" s="93"/>
      <c r="B219" s="92" t="s">
        <v>492</v>
      </c>
      <c r="C219" s="92"/>
      <c r="D219" s="90" t="s">
        <v>12</v>
      </c>
      <c r="E219" s="90" t="s">
        <v>495</v>
      </c>
      <c r="F219" s="90" t="s">
        <v>459</v>
      </c>
      <c r="G219" s="90" t="s">
        <v>695</v>
      </c>
      <c r="H219" s="90" t="s">
        <v>458</v>
      </c>
      <c r="I219" s="172">
        <v>610700</v>
      </c>
      <c r="J219" s="89">
        <v>0</v>
      </c>
      <c r="K219" s="88">
        <f>I219-J219</f>
        <v>610700</v>
      </c>
      <c r="L219" s="87"/>
    </row>
    <row r="220" spans="1:12" ht="12.75">
      <c r="A220" s="93"/>
      <c r="B220" s="96" t="s">
        <v>494</v>
      </c>
      <c r="C220" s="96"/>
      <c r="D220" s="93" t="s">
        <v>12</v>
      </c>
      <c r="E220" s="93" t="s">
        <v>490</v>
      </c>
      <c r="F220" s="93" t="s">
        <v>472</v>
      </c>
      <c r="G220" s="103" t="s">
        <v>608</v>
      </c>
      <c r="H220" s="93" t="s">
        <v>453</v>
      </c>
      <c r="I220" s="167">
        <f>I221</f>
        <v>22143891</v>
      </c>
      <c r="J220" s="147">
        <f>J221</f>
        <v>6328000</v>
      </c>
      <c r="K220" s="82">
        <f>I220-J220</f>
        <v>15815891</v>
      </c>
      <c r="L220" s="87"/>
    </row>
    <row r="221" spans="1:12" ht="12.75">
      <c r="A221" s="90"/>
      <c r="B221" s="96" t="s">
        <v>355</v>
      </c>
      <c r="C221" s="96"/>
      <c r="D221" s="93" t="s">
        <v>12</v>
      </c>
      <c r="E221" s="93" t="s">
        <v>490</v>
      </c>
      <c r="F221" s="93" t="s">
        <v>451</v>
      </c>
      <c r="G221" s="103" t="s">
        <v>608</v>
      </c>
      <c r="H221" s="93" t="s">
        <v>453</v>
      </c>
      <c r="I221" s="170">
        <f>I222</f>
        <v>22143891</v>
      </c>
      <c r="J221" s="83">
        <f>J222</f>
        <v>6328000</v>
      </c>
      <c r="K221" s="83">
        <f>K222</f>
        <v>10400991</v>
      </c>
      <c r="L221" s="87"/>
    </row>
    <row r="222" spans="1:12" ht="36">
      <c r="A222" s="90"/>
      <c r="B222" s="96" t="s">
        <v>755</v>
      </c>
      <c r="C222" s="96"/>
      <c r="D222" s="93" t="s">
        <v>12</v>
      </c>
      <c r="E222" s="93" t="s">
        <v>490</v>
      </c>
      <c r="F222" s="93" t="s">
        <v>451</v>
      </c>
      <c r="G222" s="93" t="s">
        <v>666</v>
      </c>
      <c r="H222" s="93" t="s">
        <v>453</v>
      </c>
      <c r="I222" s="170">
        <f>I223+I253</f>
        <v>22143891</v>
      </c>
      <c r="J222" s="83">
        <f>J223+J253</f>
        <v>6328000</v>
      </c>
      <c r="K222" s="83">
        <f>K223+K253</f>
        <v>10400991</v>
      </c>
      <c r="L222" s="87"/>
    </row>
    <row r="223" spans="1:12" ht="24">
      <c r="A223" s="90"/>
      <c r="B223" s="96" t="s">
        <v>662</v>
      </c>
      <c r="C223" s="96"/>
      <c r="D223" s="93" t="s">
        <v>12</v>
      </c>
      <c r="E223" s="93" t="s">
        <v>490</v>
      </c>
      <c r="F223" s="93" t="s">
        <v>451</v>
      </c>
      <c r="G223" s="93" t="s">
        <v>665</v>
      </c>
      <c r="H223" s="93" t="s">
        <v>453</v>
      </c>
      <c r="I223" s="170">
        <f>I224+I231</f>
        <v>18856191</v>
      </c>
      <c r="J223" s="83">
        <f>J224+J231</f>
        <v>5128700</v>
      </c>
      <c r="K223" s="83">
        <f>K224+K231</f>
        <v>8312591</v>
      </c>
      <c r="L223" s="87"/>
    </row>
    <row r="224" spans="1:12" ht="24">
      <c r="A224" s="90"/>
      <c r="B224" s="96" t="s">
        <v>663</v>
      </c>
      <c r="C224" s="96"/>
      <c r="D224" s="93" t="s">
        <v>12</v>
      </c>
      <c r="E224" s="93" t="s">
        <v>490</v>
      </c>
      <c r="F224" s="93" t="s">
        <v>451</v>
      </c>
      <c r="G224" s="93" t="s">
        <v>667</v>
      </c>
      <c r="H224" s="93" t="s">
        <v>453</v>
      </c>
      <c r="I224" s="170">
        <f>I225+I235+I244</f>
        <v>18556291</v>
      </c>
      <c r="J224" s="83">
        <f>J225+J236+J244</f>
        <v>5128700</v>
      </c>
      <c r="K224" s="83">
        <f>K225+K236+K244</f>
        <v>8312591</v>
      </c>
      <c r="L224" s="87"/>
    </row>
    <row r="225" spans="1:12" ht="49.5" customHeight="1">
      <c r="A225" s="90"/>
      <c r="B225" s="111" t="s">
        <v>464</v>
      </c>
      <c r="C225" s="92"/>
      <c r="D225" s="93" t="s">
        <v>12</v>
      </c>
      <c r="E225" s="93" t="s">
        <v>490</v>
      </c>
      <c r="F225" s="93" t="s">
        <v>451</v>
      </c>
      <c r="G225" s="93" t="s">
        <v>664</v>
      </c>
      <c r="H225" s="93" t="s">
        <v>453</v>
      </c>
      <c r="I225" s="170">
        <f>I226</f>
        <v>8916900</v>
      </c>
      <c r="J225" s="83">
        <f>J226</f>
        <v>4696900</v>
      </c>
      <c r="K225" s="83">
        <f>K226</f>
        <v>4220000</v>
      </c>
      <c r="L225" s="87"/>
    </row>
    <row r="226" spans="1:12" ht="25.5" customHeight="1">
      <c r="A226" s="90"/>
      <c r="B226" s="95" t="s">
        <v>485</v>
      </c>
      <c r="C226" s="95"/>
      <c r="D226" s="93" t="s">
        <v>12</v>
      </c>
      <c r="E226" s="93" t="s">
        <v>490</v>
      </c>
      <c r="F226" s="93" t="s">
        <v>451</v>
      </c>
      <c r="G226" s="93" t="s">
        <v>661</v>
      </c>
      <c r="H226" s="93" t="s">
        <v>453</v>
      </c>
      <c r="I226" s="170">
        <f>I227</f>
        <v>8916900</v>
      </c>
      <c r="J226" s="82">
        <f>J227</f>
        <v>4696900</v>
      </c>
      <c r="K226" s="82">
        <f>I226-J226</f>
        <v>4220000</v>
      </c>
      <c r="L226" s="87"/>
    </row>
    <row r="227" spans="1:12" ht="24">
      <c r="A227" s="90"/>
      <c r="B227" s="105" t="s">
        <v>314</v>
      </c>
      <c r="C227" s="105"/>
      <c r="D227" s="90" t="s">
        <v>12</v>
      </c>
      <c r="E227" s="90" t="s">
        <v>490</v>
      </c>
      <c r="F227" s="90" t="s">
        <v>451</v>
      </c>
      <c r="G227" s="90" t="s">
        <v>661</v>
      </c>
      <c r="H227" s="90" t="s">
        <v>484</v>
      </c>
      <c r="I227" s="172">
        <f>I228</f>
        <v>8916900</v>
      </c>
      <c r="J227" s="88">
        <f>J228</f>
        <v>4696900</v>
      </c>
      <c r="K227" s="88">
        <f>I227-J227</f>
        <v>4220000</v>
      </c>
      <c r="L227" s="87"/>
    </row>
    <row r="228" spans="1:12" ht="12.75">
      <c r="A228" s="90"/>
      <c r="B228" s="94" t="s">
        <v>316</v>
      </c>
      <c r="C228" s="94"/>
      <c r="D228" s="90" t="s">
        <v>12</v>
      </c>
      <c r="E228" s="90" t="s">
        <v>490</v>
      </c>
      <c r="F228" s="90" t="s">
        <v>451</v>
      </c>
      <c r="G228" s="90" t="s">
        <v>661</v>
      </c>
      <c r="H228" s="90" t="s">
        <v>483</v>
      </c>
      <c r="I228" s="172">
        <f>I229+I230</f>
        <v>8916900</v>
      </c>
      <c r="J228" s="89">
        <f>J229</f>
        <v>4696900</v>
      </c>
      <c r="K228" s="89">
        <f>K229</f>
        <v>4220000</v>
      </c>
      <c r="L228" s="87"/>
    </row>
    <row r="229" spans="1:12" ht="48">
      <c r="A229" s="90"/>
      <c r="B229" s="108" t="s">
        <v>318</v>
      </c>
      <c r="C229" s="105"/>
      <c r="D229" s="90" t="s">
        <v>12</v>
      </c>
      <c r="E229" s="90" t="s">
        <v>490</v>
      </c>
      <c r="F229" s="90" t="s">
        <v>451</v>
      </c>
      <c r="G229" s="90" t="s">
        <v>661</v>
      </c>
      <c r="H229" s="90" t="s">
        <v>482</v>
      </c>
      <c r="I229" s="172">
        <v>8916900</v>
      </c>
      <c r="J229" s="88">
        <v>4696900</v>
      </c>
      <c r="K229" s="88">
        <f>I229-J229</f>
        <v>4220000</v>
      </c>
      <c r="L229" s="87"/>
    </row>
    <row r="230" spans="1:12" ht="12.75">
      <c r="A230" s="90"/>
      <c r="B230" s="106" t="s">
        <v>701</v>
      </c>
      <c r="C230" s="105"/>
      <c r="D230" s="90" t="s">
        <v>12</v>
      </c>
      <c r="E230" s="90" t="s">
        <v>490</v>
      </c>
      <c r="F230" s="90" t="s">
        <v>451</v>
      </c>
      <c r="G230" s="90" t="s">
        <v>661</v>
      </c>
      <c r="H230" s="90" t="s">
        <v>699</v>
      </c>
      <c r="I230" s="172">
        <v>0</v>
      </c>
      <c r="J230" s="88">
        <v>0</v>
      </c>
      <c r="K230" s="88">
        <v>0</v>
      </c>
      <c r="L230" s="87"/>
    </row>
    <row r="231" spans="1:12" ht="24">
      <c r="A231" s="90"/>
      <c r="B231" s="107" t="s">
        <v>751</v>
      </c>
      <c r="C231" s="107"/>
      <c r="D231" s="93" t="s">
        <v>12</v>
      </c>
      <c r="E231" s="93" t="s">
        <v>490</v>
      </c>
      <c r="F231" s="93" t="s">
        <v>451</v>
      </c>
      <c r="G231" s="93" t="s">
        <v>752</v>
      </c>
      <c r="H231" s="93" t="s">
        <v>453</v>
      </c>
      <c r="I231" s="170">
        <f aca="true" t="shared" si="48" ref="I231:K233">I232</f>
        <v>299900</v>
      </c>
      <c r="J231" s="83">
        <f t="shared" si="48"/>
        <v>0</v>
      </c>
      <c r="K231" s="83">
        <f t="shared" si="48"/>
        <v>0</v>
      </c>
      <c r="L231" s="87"/>
    </row>
    <row r="232" spans="1:12" ht="24">
      <c r="A232" s="90"/>
      <c r="B232" s="101" t="s">
        <v>87</v>
      </c>
      <c r="C232" s="105"/>
      <c r="D232" s="90" t="s">
        <v>12</v>
      </c>
      <c r="E232" s="90" t="s">
        <v>490</v>
      </c>
      <c r="F232" s="90" t="s">
        <v>451</v>
      </c>
      <c r="G232" s="90" t="s">
        <v>752</v>
      </c>
      <c r="H232" s="90" t="s">
        <v>62</v>
      </c>
      <c r="I232" s="172">
        <f t="shared" si="48"/>
        <v>299900</v>
      </c>
      <c r="J232" s="89">
        <f t="shared" si="48"/>
        <v>0</v>
      </c>
      <c r="K232" s="89">
        <f t="shared" si="48"/>
        <v>0</v>
      </c>
      <c r="L232" s="87"/>
    </row>
    <row r="233" spans="1:12" ht="24">
      <c r="A233" s="90"/>
      <c r="B233" s="101" t="s">
        <v>462</v>
      </c>
      <c r="C233" s="105"/>
      <c r="D233" s="90" t="s">
        <v>12</v>
      </c>
      <c r="E233" s="90" t="s">
        <v>490</v>
      </c>
      <c r="F233" s="90" t="s">
        <v>451</v>
      </c>
      <c r="G233" s="90" t="s">
        <v>752</v>
      </c>
      <c r="H233" s="90" t="s">
        <v>461</v>
      </c>
      <c r="I233" s="172">
        <f t="shared" si="48"/>
        <v>299900</v>
      </c>
      <c r="J233" s="89">
        <f t="shared" si="48"/>
        <v>0</v>
      </c>
      <c r="K233" s="89">
        <f t="shared" si="48"/>
        <v>0</v>
      </c>
      <c r="L233" s="87"/>
    </row>
    <row r="234" spans="1:12" ht="24">
      <c r="A234" s="90"/>
      <c r="B234" s="92" t="s">
        <v>492</v>
      </c>
      <c r="C234" s="105"/>
      <c r="D234" s="90" t="s">
        <v>12</v>
      </c>
      <c r="E234" s="90" t="s">
        <v>490</v>
      </c>
      <c r="F234" s="90" t="s">
        <v>451</v>
      </c>
      <c r="G234" s="90" t="s">
        <v>752</v>
      </c>
      <c r="H234" s="90" t="s">
        <v>458</v>
      </c>
      <c r="I234" s="172">
        <v>299900</v>
      </c>
      <c r="J234" s="141">
        <v>0</v>
      </c>
      <c r="K234" s="141">
        <v>0</v>
      </c>
      <c r="L234" s="87"/>
    </row>
    <row r="235" spans="1:12" ht="41.25" customHeight="1">
      <c r="A235" s="90"/>
      <c r="B235" s="96" t="s">
        <v>523</v>
      </c>
      <c r="C235" s="107"/>
      <c r="D235" s="93" t="s">
        <v>12</v>
      </c>
      <c r="E235" s="93" t="s">
        <v>490</v>
      </c>
      <c r="F235" s="93" t="s">
        <v>451</v>
      </c>
      <c r="G235" s="93" t="s">
        <v>743</v>
      </c>
      <c r="H235" s="93"/>
      <c r="I235" s="170">
        <f>I236+I240</f>
        <v>7013000</v>
      </c>
      <c r="J235" s="83">
        <f>J236+J240</f>
        <v>0</v>
      </c>
      <c r="K235" s="83">
        <f>K236+K240</f>
        <v>1898000</v>
      </c>
      <c r="L235" s="87"/>
    </row>
    <row r="236" spans="1:12" ht="24">
      <c r="A236" s="90"/>
      <c r="B236" s="111" t="s">
        <v>700</v>
      </c>
      <c r="C236" s="105"/>
      <c r="D236" s="93" t="s">
        <v>12</v>
      </c>
      <c r="E236" s="93" t="s">
        <v>490</v>
      </c>
      <c r="F236" s="93" t="s">
        <v>451</v>
      </c>
      <c r="G236" s="93" t="s">
        <v>698</v>
      </c>
      <c r="H236" s="93" t="s">
        <v>453</v>
      </c>
      <c r="I236" s="170">
        <f aca="true" t="shared" si="49" ref="I236:K238">I237</f>
        <v>1898000</v>
      </c>
      <c r="J236" s="83">
        <f t="shared" si="49"/>
        <v>0</v>
      </c>
      <c r="K236" s="83">
        <f t="shared" si="49"/>
        <v>1898000</v>
      </c>
      <c r="L236" s="87"/>
    </row>
    <row r="237" spans="1:12" ht="24">
      <c r="A237" s="90"/>
      <c r="B237" s="105" t="s">
        <v>314</v>
      </c>
      <c r="C237" s="105"/>
      <c r="D237" s="90" t="s">
        <v>12</v>
      </c>
      <c r="E237" s="90" t="s">
        <v>490</v>
      </c>
      <c r="F237" s="90" t="s">
        <v>451</v>
      </c>
      <c r="G237" s="90" t="s">
        <v>698</v>
      </c>
      <c r="H237" s="90" t="s">
        <v>484</v>
      </c>
      <c r="I237" s="172">
        <f t="shared" si="49"/>
        <v>1898000</v>
      </c>
      <c r="J237" s="89">
        <f t="shared" si="49"/>
        <v>0</v>
      </c>
      <c r="K237" s="89">
        <f t="shared" si="49"/>
        <v>1898000</v>
      </c>
      <c r="L237" s="87"/>
    </row>
    <row r="238" spans="1:12" ht="12.75">
      <c r="A238" s="90"/>
      <c r="B238" s="94" t="s">
        <v>316</v>
      </c>
      <c r="C238" s="105"/>
      <c r="D238" s="90" t="s">
        <v>12</v>
      </c>
      <c r="E238" s="90" t="s">
        <v>490</v>
      </c>
      <c r="F238" s="90" t="s">
        <v>451</v>
      </c>
      <c r="G238" s="90" t="s">
        <v>698</v>
      </c>
      <c r="H238" s="90" t="s">
        <v>483</v>
      </c>
      <c r="I238" s="172">
        <f t="shared" si="49"/>
        <v>1898000</v>
      </c>
      <c r="J238" s="89">
        <f t="shared" si="49"/>
        <v>0</v>
      </c>
      <c r="K238" s="89">
        <f t="shared" si="49"/>
        <v>1898000</v>
      </c>
      <c r="L238" s="87"/>
    </row>
    <row r="239" spans="1:12" ht="12.75">
      <c r="A239" s="90"/>
      <c r="B239" s="106" t="s">
        <v>701</v>
      </c>
      <c r="C239" s="105"/>
      <c r="D239" s="90" t="s">
        <v>12</v>
      </c>
      <c r="E239" s="90" t="s">
        <v>490</v>
      </c>
      <c r="F239" s="90" t="s">
        <v>451</v>
      </c>
      <c r="G239" s="90" t="s">
        <v>698</v>
      </c>
      <c r="H239" s="90" t="s">
        <v>699</v>
      </c>
      <c r="I239" s="172">
        <v>1898000</v>
      </c>
      <c r="J239" s="88">
        <v>0</v>
      </c>
      <c r="K239" s="88">
        <f>I239-J239</f>
        <v>1898000</v>
      </c>
      <c r="L239" s="87"/>
    </row>
    <row r="240" spans="1:12" ht="12.75">
      <c r="A240" s="90"/>
      <c r="B240" s="111" t="s">
        <v>745</v>
      </c>
      <c r="C240" s="107"/>
      <c r="D240" s="93" t="s">
        <v>12</v>
      </c>
      <c r="E240" s="93" t="s">
        <v>490</v>
      </c>
      <c r="F240" s="93" t="s">
        <v>451</v>
      </c>
      <c r="G240" s="93" t="s">
        <v>744</v>
      </c>
      <c r="H240" s="93" t="s">
        <v>453</v>
      </c>
      <c r="I240" s="170">
        <f aca="true" t="shared" si="50" ref="I240:K242">I241</f>
        <v>5115000</v>
      </c>
      <c r="J240" s="82">
        <f t="shared" si="50"/>
        <v>0</v>
      </c>
      <c r="K240" s="82">
        <f t="shared" si="50"/>
        <v>0</v>
      </c>
      <c r="L240" s="87"/>
    </row>
    <row r="241" spans="1:12" ht="24">
      <c r="A241" s="90"/>
      <c r="B241" s="92" t="s">
        <v>87</v>
      </c>
      <c r="C241" s="105"/>
      <c r="D241" s="90" t="s">
        <v>12</v>
      </c>
      <c r="E241" s="90" t="s">
        <v>490</v>
      </c>
      <c r="F241" s="90" t="s">
        <v>451</v>
      </c>
      <c r="G241" s="90" t="s">
        <v>744</v>
      </c>
      <c r="H241" s="90" t="s">
        <v>62</v>
      </c>
      <c r="I241" s="172">
        <f t="shared" si="50"/>
        <v>5115000</v>
      </c>
      <c r="J241" s="88">
        <f t="shared" si="50"/>
        <v>0</v>
      </c>
      <c r="K241" s="88">
        <f t="shared" si="50"/>
        <v>0</v>
      </c>
      <c r="L241" s="87"/>
    </row>
    <row r="242" spans="1:12" ht="24">
      <c r="A242" s="90"/>
      <c r="B242" s="92" t="s">
        <v>462</v>
      </c>
      <c r="C242" s="105"/>
      <c r="D242" s="90" t="s">
        <v>12</v>
      </c>
      <c r="E242" s="90" t="s">
        <v>490</v>
      </c>
      <c r="F242" s="90" t="s">
        <v>451</v>
      </c>
      <c r="G242" s="90" t="s">
        <v>744</v>
      </c>
      <c r="H242" s="90" t="s">
        <v>461</v>
      </c>
      <c r="I242" s="172">
        <f t="shared" si="50"/>
        <v>5115000</v>
      </c>
      <c r="J242" s="88">
        <f t="shared" si="50"/>
        <v>0</v>
      </c>
      <c r="K242" s="88">
        <f t="shared" si="50"/>
        <v>0</v>
      </c>
      <c r="L242" s="87"/>
    </row>
    <row r="243" spans="1:12" ht="30.75" customHeight="1">
      <c r="A243" s="90"/>
      <c r="B243" s="106" t="s">
        <v>249</v>
      </c>
      <c r="C243" s="105"/>
      <c r="D243" s="90" t="s">
        <v>12</v>
      </c>
      <c r="E243" s="90" t="s">
        <v>490</v>
      </c>
      <c r="F243" s="90" t="s">
        <v>451</v>
      </c>
      <c r="G243" s="90" t="s">
        <v>744</v>
      </c>
      <c r="H243" s="90" t="s">
        <v>491</v>
      </c>
      <c r="I243" s="172">
        <v>5115000</v>
      </c>
      <c r="J243" s="88">
        <v>0</v>
      </c>
      <c r="K243" s="88">
        <v>0</v>
      </c>
      <c r="L243" s="87"/>
    </row>
    <row r="244" spans="1:12" ht="56.25" customHeight="1">
      <c r="A244" s="90"/>
      <c r="B244" s="111" t="s">
        <v>685</v>
      </c>
      <c r="C244" s="105"/>
      <c r="D244" s="93" t="s">
        <v>12</v>
      </c>
      <c r="E244" s="93" t="s">
        <v>490</v>
      </c>
      <c r="F244" s="93" t="s">
        <v>451</v>
      </c>
      <c r="G244" s="93" t="s">
        <v>688</v>
      </c>
      <c r="H244" s="93" t="s">
        <v>453</v>
      </c>
      <c r="I244" s="170">
        <f>I245+I249</f>
        <v>2626391</v>
      </c>
      <c r="J244" s="83">
        <f>J245+J249</f>
        <v>431800</v>
      </c>
      <c r="K244" s="83">
        <f>K245+K249</f>
        <v>2194591</v>
      </c>
      <c r="L244" s="87"/>
    </row>
    <row r="245" spans="1:12" ht="48">
      <c r="A245" s="90"/>
      <c r="B245" s="96" t="s">
        <v>704</v>
      </c>
      <c r="C245" s="105"/>
      <c r="D245" s="93" t="s">
        <v>12</v>
      </c>
      <c r="E245" s="93" t="s">
        <v>490</v>
      </c>
      <c r="F245" s="93" t="s">
        <v>451</v>
      </c>
      <c r="G245" s="93" t="s">
        <v>703</v>
      </c>
      <c r="H245" s="93" t="s">
        <v>453</v>
      </c>
      <c r="I245" s="170">
        <f aca="true" t="shared" si="51" ref="I245:K247">I246</f>
        <v>2012800</v>
      </c>
      <c r="J245" s="83">
        <f t="shared" si="51"/>
        <v>431800</v>
      </c>
      <c r="K245" s="83">
        <f t="shared" si="51"/>
        <v>1581000</v>
      </c>
      <c r="L245" s="87"/>
    </row>
    <row r="246" spans="1:12" ht="24">
      <c r="A246" s="90"/>
      <c r="B246" s="105" t="s">
        <v>314</v>
      </c>
      <c r="C246" s="105"/>
      <c r="D246" s="90" t="s">
        <v>12</v>
      </c>
      <c r="E246" s="90" t="s">
        <v>490</v>
      </c>
      <c r="F246" s="90" t="s">
        <v>451</v>
      </c>
      <c r="G246" s="90" t="s">
        <v>703</v>
      </c>
      <c r="H246" s="90" t="s">
        <v>484</v>
      </c>
      <c r="I246" s="172">
        <f t="shared" si="51"/>
        <v>2012800</v>
      </c>
      <c r="J246" s="89">
        <f t="shared" si="51"/>
        <v>431800</v>
      </c>
      <c r="K246" s="89">
        <f t="shared" si="51"/>
        <v>1581000</v>
      </c>
      <c r="L246" s="87"/>
    </row>
    <row r="247" spans="1:12" ht="12.75">
      <c r="A247" s="90"/>
      <c r="B247" s="94" t="s">
        <v>316</v>
      </c>
      <c r="C247" s="105"/>
      <c r="D247" s="90" t="s">
        <v>12</v>
      </c>
      <c r="E247" s="90" t="s">
        <v>490</v>
      </c>
      <c r="F247" s="90" t="s">
        <v>451</v>
      </c>
      <c r="G247" s="90" t="s">
        <v>703</v>
      </c>
      <c r="H247" s="90" t="s">
        <v>483</v>
      </c>
      <c r="I247" s="172">
        <f t="shared" si="51"/>
        <v>2012800</v>
      </c>
      <c r="J247" s="89">
        <f t="shared" si="51"/>
        <v>431800</v>
      </c>
      <c r="K247" s="89">
        <f t="shared" si="51"/>
        <v>1581000</v>
      </c>
      <c r="L247" s="87"/>
    </row>
    <row r="248" spans="1:12" ht="48">
      <c r="A248" s="90"/>
      <c r="B248" s="108" t="s">
        <v>318</v>
      </c>
      <c r="C248" s="105"/>
      <c r="D248" s="90" t="s">
        <v>12</v>
      </c>
      <c r="E248" s="90" t="s">
        <v>490</v>
      </c>
      <c r="F248" s="90" t="s">
        <v>451</v>
      </c>
      <c r="G248" s="90" t="s">
        <v>703</v>
      </c>
      <c r="H248" s="90" t="s">
        <v>699</v>
      </c>
      <c r="I248" s="172">
        <v>2012800</v>
      </c>
      <c r="J248" s="89">
        <v>431800</v>
      </c>
      <c r="K248" s="88">
        <f>I248-J248</f>
        <v>1581000</v>
      </c>
      <c r="L248" s="87"/>
    </row>
    <row r="249" spans="1:12" ht="36">
      <c r="A249" s="90"/>
      <c r="B249" s="96" t="s">
        <v>687</v>
      </c>
      <c r="C249" s="105"/>
      <c r="D249" s="93" t="s">
        <v>12</v>
      </c>
      <c r="E249" s="93" t="s">
        <v>490</v>
      </c>
      <c r="F249" s="93" t="s">
        <v>451</v>
      </c>
      <c r="G249" s="93" t="s">
        <v>686</v>
      </c>
      <c r="H249" s="93" t="s">
        <v>453</v>
      </c>
      <c r="I249" s="170">
        <f aca="true" t="shared" si="52" ref="I249:K251">I250</f>
        <v>613591</v>
      </c>
      <c r="J249" s="83">
        <f t="shared" si="52"/>
        <v>0</v>
      </c>
      <c r="K249" s="83">
        <f t="shared" si="52"/>
        <v>613591</v>
      </c>
      <c r="L249" s="87"/>
    </row>
    <row r="250" spans="1:12" ht="24">
      <c r="A250" s="90"/>
      <c r="B250" s="101" t="s">
        <v>87</v>
      </c>
      <c r="C250" s="105"/>
      <c r="D250" s="90" t="s">
        <v>12</v>
      </c>
      <c r="E250" s="90" t="s">
        <v>490</v>
      </c>
      <c r="F250" s="90" t="s">
        <v>451</v>
      </c>
      <c r="G250" s="90" t="s">
        <v>686</v>
      </c>
      <c r="H250" s="90" t="s">
        <v>62</v>
      </c>
      <c r="I250" s="172">
        <f t="shared" si="52"/>
        <v>613591</v>
      </c>
      <c r="J250" s="89">
        <f t="shared" si="52"/>
        <v>0</v>
      </c>
      <c r="K250" s="89">
        <f t="shared" si="52"/>
        <v>613591</v>
      </c>
      <c r="L250" s="87"/>
    </row>
    <row r="251" spans="1:12" ht="24">
      <c r="A251" s="90"/>
      <c r="B251" s="101" t="s">
        <v>462</v>
      </c>
      <c r="C251" s="105"/>
      <c r="D251" s="90" t="s">
        <v>12</v>
      </c>
      <c r="E251" s="90" t="s">
        <v>490</v>
      </c>
      <c r="F251" s="90" t="s">
        <v>451</v>
      </c>
      <c r="G251" s="90" t="s">
        <v>686</v>
      </c>
      <c r="H251" s="90" t="s">
        <v>461</v>
      </c>
      <c r="I251" s="172">
        <f t="shared" si="52"/>
        <v>613591</v>
      </c>
      <c r="J251" s="89">
        <f t="shared" si="52"/>
        <v>0</v>
      </c>
      <c r="K251" s="89">
        <f t="shared" si="52"/>
        <v>613591</v>
      </c>
      <c r="L251" s="87"/>
    </row>
    <row r="252" spans="1:12" ht="24">
      <c r="A252" s="90"/>
      <c r="B252" s="101" t="s">
        <v>249</v>
      </c>
      <c r="C252" s="105"/>
      <c r="D252" s="90" t="s">
        <v>12</v>
      </c>
      <c r="E252" s="90" t="s">
        <v>490</v>
      </c>
      <c r="F252" s="90" t="s">
        <v>451</v>
      </c>
      <c r="G252" s="90" t="s">
        <v>686</v>
      </c>
      <c r="H252" s="90" t="s">
        <v>491</v>
      </c>
      <c r="I252" s="172">
        <v>613591</v>
      </c>
      <c r="J252" s="89">
        <v>0</v>
      </c>
      <c r="K252" s="89">
        <f>I252-J252</f>
        <v>613591</v>
      </c>
      <c r="L252" s="87"/>
    </row>
    <row r="253" spans="1:12" ht="36">
      <c r="A253" s="90"/>
      <c r="B253" s="113" t="s">
        <v>668</v>
      </c>
      <c r="C253" s="112"/>
      <c r="D253" s="93" t="s">
        <v>12</v>
      </c>
      <c r="E253" s="93" t="s">
        <v>490</v>
      </c>
      <c r="F253" s="93" t="s">
        <v>451</v>
      </c>
      <c r="G253" s="93" t="s">
        <v>673</v>
      </c>
      <c r="H253" s="93" t="s">
        <v>453</v>
      </c>
      <c r="I253" s="170">
        <f>I254</f>
        <v>3287700</v>
      </c>
      <c r="J253" s="83">
        <f>J254</f>
        <v>1199300</v>
      </c>
      <c r="K253" s="83">
        <f>K254</f>
        <v>2088400</v>
      </c>
      <c r="L253" s="87"/>
    </row>
    <row r="254" spans="1:12" ht="25.5" customHeight="1">
      <c r="A254" s="90"/>
      <c r="B254" s="113" t="s">
        <v>671</v>
      </c>
      <c r="C254" s="112"/>
      <c r="D254" s="93" t="s">
        <v>12</v>
      </c>
      <c r="E254" s="93" t="s">
        <v>490</v>
      </c>
      <c r="F254" s="93" t="s">
        <v>451</v>
      </c>
      <c r="G254" s="93" t="s">
        <v>672</v>
      </c>
      <c r="H254" s="93" t="s">
        <v>453</v>
      </c>
      <c r="I254" s="170">
        <f>I255+I261+I265</f>
        <v>3287700</v>
      </c>
      <c r="J254" s="83">
        <f>J255+J261+J265</f>
        <v>1199300</v>
      </c>
      <c r="K254" s="83">
        <f>K255+K261+K265</f>
        <v>2088400</v>
      </c>
      <c r="L254" s="87"/>
    </row>
    <row r="255" spans="1:12" ht="25.5" customHeight="1">
      <c r="A255" s="90"/>
      <c r="B255" s="95" t="s">
        <v>464</v>
      </c>
      <c r="C255" s="95"/>
      <c r="D255" s="93" t="s">
        <v>12</v>
      </c>
      <c r="E255" s="93" t="s">
        <v>490</v>
      </c>
      <c r="F255" s="93" t="s">
        <v>451</v>
      </c>
      <c r="G255" s="93" t="s">
        <v>670</v>
      </c>
      <c r="H255" s="93" t="s">
        <v>453</v>
      </c>
      <c r="I255" s="170">
        <f aca="true" t="shared" si="53" ref="I255:K256">I256</f>
        <v>1591200</v>
      </c>
      <c r="J255" s="83">
        <f t="shared" si="53"/>
        <v>922000</v>
      </c>
      <c r="K255" s="83">
        <f t="shared" si="53"/>
        <v>669200</v>
      </c>
      <c r="L255" s="87"/>
    </row>
    <row r="256" spans="1:12" ht="24">
      <c r="A256" s="90"/>
      <c r="B256" s="95" t="s">
        <v>485</v>
      </c>
      <c r="C256" s="95"/>
      <c r="D256" s="93" t="s">
        <v>12</v>
      </c>
      <c r="E256" s="93" t="s">
        <v>490</v>
      </c>
      <c r="F256" s="93" t="s">
        <v>451</v>
      </c>
      <c r="G256" s="93" t="s">
        <v>669</v>
      </c>
      <c r="H256" s="93" t="s">
        <v>453</v>
      </c>
      <c r="I256" s="170">
        <f t="shared" si="53"/>
        <v>1591200</v>
      </c>
      <c r="J256" s="82">
        <f t="shared" si="53"/>
        <v>922000</v>
      </c>
      <c r="K256" s="82">
        <f>I256-J256</f>
        <v>669200</v>
      </c>
      <c r="L256" s="87"/>
    </row>
    <row r="257" spans="1:12" ht="24.75" customHeight="1">
      <c r="A257" s="90"/>
      <c r="B257" s="105" t="s">
        <v>314</v>
      </c>
      <c r="C257" s="105"/>
      <c r="D257" s="90" t="s">
        <v>12</v>
      </c>
      <c r="E257" s="90" t="s">
        <v>490</v>
      </c>
      <c r="F257" s="90" t="s">
        <v>451</v>
      </c>
      <c r="G257" s="90" t="s">
        <v>669</v>
      </c>
      <c r="H257" s="90" t="s">
        <v>484</v>
      </c>
      <c r="I257" s="172">
        <f>I258</f>
        <v>1591200</v>
      </c>
      <c r="J257" s="88">
        <f>J258</f>
        <v>922000</v>
      </c>
      <c r="K257" s="88">
        <f>I257-J257</f>
        <v>669200</v>
      </c>
      <c r="L257" s="87"/>
    </row>
    <row r="258" spans="1:12" ht="12.75">
      <c r="A258" s="90"/>
      <c r="B258" s="94" t="s">
        <v>316</v>
      </c>
      <c r="C258" s="94"/>
      <c r="D258" s="90" t="s">
        <v>12</v>
      </c>
      <c r="E258" s="90" t="s">
        <v>490</v>
      </c>
      <c r="F258" s="90" t="s">
        <v>451</v>
      </c>
      <c r="G258" s="90" t="s">
        <v>669</v>
      </c>
      <c r="H258" s="90" t="s">
        <v>483</v>
      </c>
      <c r="I258" s="172">
        <f>I259+I260</f>
        <v>1591200</v>
      </c>
      <c r="J258" s="89">
        <f>J259+J260</f>
        <v>922000</v>
      </c>
      <c r="K258" s="89">
        <f>K259+K260</f>
        <v>669200</v>
      </c>
      <c r="L258" s="87"/>
    </row>
    <row r="259" spans="1:12" ht="48">
      <c r="A259" s="90"/>
      <c r="B259" s="108" t="s">
        <v>318</v>
      </c>
      <c r="C259" s="105"/>
      <c r="D259" s="90" t="s">
        <v>12</v>
      </c>
      <c r="E259" s="90" t="s">
        <v>490</v>
      </c>
      <c r="F259" s="90" t="s">
        <v>451</v>
      </c>
      <c r="G259" s="90" t="s">
        <v>669</v>
      </c>
      <c r="H259" s="90" t="s">
        <v>482</v>
      </c>
      <c r="I259" s="172">
        <v>1591200</v>
      </c>
      <c r="J259" s="88">
        <v>922000</v>
      </c>
      <c r="K259" s="88">
        <f>I259-J259</f>
        <v>669200</v>
      </c>
      <c r="L259" s="87"/>
    </row>
    <row r="260" spans="1:12" ht="12.75">
      <c r="A260" s="90"/>
      <c r="B260" s="106" t="s">
        <v>701</v>
      </c>
      <c r="C260" s="105"/>
      <c r="D260" s="90" t="s">
        <v>12</v>
      </c>
      <c r="E260" s="90" t="s">
        <v>490</v>
      </c>
      <c r="F260" s="90" t="s">
        <v>451</v>
      </c>
      <c r="G260" s="90" t="s">
        <v>669</v>
      </c>
      <c r="H260" s="90" t="s">
        <v>699</v>
      </c>
      <c r="I260" s="172">
        <v>0</v>
      </c>
      <c r="J260" s="88">
        <v>0</v>
      </c>
      <c r="K260" s="88">
        <f>I260-J260</f>
        <v>0</v>
      </c>
      <c r="L260" s="87"/>
    </row>
    <row r="261" spans="1:12" ht="24">
      <c r="A261" s="90"/>
      <c r="B261" s="111" t="s">
        <v>700</v>
      </c>
      <c r="C261" s="105"/>
      <c r="D261" s="93" t="s">
        <v>12</v>
      </c>
      <c r="E261" s="93" t="s">
        <v>490</v>
      </c>
      <c r="F261" s="93" t="s">
        <v>451</v>
      </c>
      <c r="G261" s="93" t="s">
        <v>702</v>
      </c>
      <c r="H261" s="93" t="s">
        <v>453</v>
      </c>
      <c r="I261" s="170">
        <f aca="true" t="shared" si="54" ref="I261:K263">I262</f>
        <v>701800</v>
      </c>
      <c r="J261" s="83">
        <f t="shared" si="54"/>
        <v>0</v>
      </c>
      <c r="K261" s="83">
        <f t="shared" si="54"/>
        <v>701800</v>
      </c>
      <c r="L261" s="87"/>
    </row>
    <row r="262" spans="1:12" ht="24">
      <c r="A262" s="90"/>
      <c r="B262" s="105" t="s">
        <v>314</v>
      </c>
      <c r="C262" s="105"/>
      <c r="D262" s="90" t="s">
        <v>12</v>
      </c>
      <c r="E262" s="90" t="s">
        <v>490</v>
      </c>
      <c r="F262" s="90" t="s">
        <v>451</v>
      </c>
      <c r="G262" s="90" t="s">
        <v>702</v>
      </c>
      <c r="H262" s="90" t="s">
        <v>484</v>
      </c>
      <c r="I262" s="172">
        <f t="shared" si="54"/>
        <v>701800</v>
      </c>
      <c r="J262" s="89">
        <f t="shared" si="54"/>
        <v>0</v>
      </c>
      <c r="K262" s="89">
        <f t="shared" si="54"/>
        <v>701800</v>
      </c>
      <c r="L262" s="87"/>
    </row>
    <row r="263" spans="1:12" ht="12.75">
      <c r="A263" s="90"/>
      <c r="B263" s="94" t="s">
        <v>316</v>
      </c>
      <c r="C263" s="105"/>
      <c r="D263" s="90" t="s">
        <v>12</v>
      </c>
      <c r="E263" s="90" t="s">
        <v>490</v>
      </c>
      <c r="F263" s="90" t="s">
        <v>451</v>
      </c>
      <c r="G263" s="90" t="s">
        <v>702</v>
      </c>
      <c r="H263" s="90" t="s">
        <v>483</v>
      </c>
      <c r="I263" s="172">
        <f t="shared" si="54"/>
        <v>701800</v>
      </c>
      <c r="J263" s="89">
        <f t="shared" si="54"/>
        <v>0</v>
      </c>
      <c r="K263" s="89">
        <f t="shared" si="54"/>
        <v>701800</v>
      </c>
      <c r="L263" s="87"/>
    </row>
    <row r="264" spans="1:12" ht="12.75">
      <c r="A264" s="90"/>
      <c r="B264" s="106" t="s">
        <v>701</v>
      </c>
      <c r="C264" s="105"/>
      <c r="D264" s="90" t="s">
        <v>12</v>
      </c>
      <c r="E264" s="90" t="s">
        <v>490</v>
      </c>
      <c r="F264" s="90" t="s">
        <v>451</v>
      </c>
      <c r="G264" s="90" t="s">
        <v>702</v>
      </c>
      <c r="H264" s="90" t="s">
        <v>699</v>
      </c>
      <c r="I264" s="172">
        <v>701800</v>
      </c>
      <c r="J264" s="89">
        <v>0</v>
      </c>
      <c r="K264" s="88">
        <f>I264-J264</f>
        <v>701800</v>
      </c>
      <c r="L264" s="87"/>
    </row>
    <row r="265" spans="1:12" ht="48">
      <c r="A265" s="90"/>
      <c r="B265" s="107" t="s">
        <v>685</v>
      </c>
      <c r="C265" s="105"/>
      <c r="D265" s="93" t="s">
        <v>12</v>
      </c>
      <c r="E265" s="93" t="s">
        <v>490</v>
      </c>
      <c r="F265" s="93" t="s">
        <v>451</v>
      </c>
      <c r="G265" s="93" t="s">
        <v>709</v>
      </c>
      <c r="H265" s="93" t="s">
        <v>453</v>
      </c>
      <c r="I265" s="170">
        <f aca="true" t="shared" si="55" ref="I265:K268">I266</f>
        <v>994700</v>
      </c>
      <c r="J265" s="83">
        <f t="shared" si="55"/>
        <v>277300</v>
      </c>
      <c r="K265" s="83">
        <f t="shared" si="55"/>
        <v>717400</v>
      </c>
      <c r="L265" s="87"/>
    </row>
    <row r="266" spans="1:12" ht="48">
      <c r="A266" s="90"/>
      <c r="B266" s="107" t="s">
        <v>704</v>
      </c>
      <c r="C266" s="107"/>
      <c r="D266" s="93" t="s">
        <v>12</v>
      </c>
      <c r="E266" s="93" t="s">
        <v>490</v>
      </c>
      <c r="F266" s="93" t="s">
        <v>451</v>
      </c>
      <c r="G266" s="93" t="s">
        <v>708</v>
      </c>
      <c r="H266" s="93" t="s">
        <v>453</v>
      </c>
      <c r="I266" s="170">
        <f t="shared" si="55"/>
        <v>994700</v>
      </c>
      <c r="J266" s="83">
        <f t="shared" si="55"/>
        <v>277300</v>
      </c>
      <c r="K266" s="83">
        <f t="shared" si="55"/>
        <v>717400</v>
      </c>
      <c r="L266" s="87"/>
    </row>
    <row r="267" spans="1:12" ht="24">
      <c r="A267" s="90"/>
      <c r="B267" s="105" t="s">
        <v>314</v>
      </c>
      <c r="C267" s="105"/>
      <c r="D267" s="90" t="s">
        <v>12</v>
      </c>
      <c r="E267" s="90" t="s">
        <v>490</v>
      </c>
      <c r="F267" s="90" t="s">
        <v>451</v>
      </c>
      <c r="G267" s="90" t="s">
        <v>708</v>
      </c>
      <c r="H267" s="90" t="s">
        <v>484</v>
      </c>
      <c r="I267" s="172">
        <f t="shared" si="55"/>
        <v>994700</v>
      </c>
      <c r="J267" s="89">
        <f t="shared" si="55"/>
        <v>277300</v>
      </c>
      <c r="K267" s="89">
        <f t="shared" si="55"/>
        <v>717400</v>
      </c>
      <c r="L267" s="87"/>
    </row>
    <row r="268" spans="1:12" ht="12.75">
      <c r="A268" s="90"/>
      <c r="B268" s="94" t="s">
        <v>316</v>
      </c>
      <c r="C268" s="105"/>
      <c r="D268" s="90" t="s">
        <v>12</v>
      </c>
      <c r="E268" s="90" t="s">
        <v>490</v>
      </c>
      <c r="F268" s="90" t="s">
        <v>451</v>
      </c>
      <c r="G268" s="90" t="s">
        <v>708</v>
      </c>
      <c r="H268" s="90" t="s">
        <v>483</v>
      </c>
      <c r="I268" s="172">
        <f t="shared" si="55"/>
        <v>994700</v>
      </c>
      <c r="J268" s="89">
        <f t="shared" si="55"/>
        <v>277300</v>
      </c>
      <c r="K268" s="89">
        <f t="shared" si="55"/>
        <v>717400</v>
      </c>
      <c r="L268" s="87"/>
    </row>
    <row r="269" spans="1:12" ht="48">
      <c r="A269" s="90"/>
      <c r="B269" s="108" t="s">
        <v>318</v>
      </c>
      <c r="C269" s="105"/>
      <c r="D269" s="90" t="s">
        <v>12</v>
      </c>
      <c r="E269" s="90" t="s">
        <v>490</v>
      </c>
      <c r="F269" s="90" t="s">
        <v>451</v>
      </c>
      <c r="G269" s="90" t="s">
        <v>708</v>
      </c>
      <c r="H269" s="90" t="s">
        <v>699</v>
      </c>
      <c r="I269" s="172">
        <v>994700</v>
      </c>
      <c r="J269" s="89">
        <v>277300</v>
      </c>
      <c r="K269" s="88">
        <f>I269-J269</f>
        <v>717400</v>
      </c>
      <c r="L269" s="87"/>
    </row>
    <row r="270" spans="1:12" ht="12.75">
      <c r="A270" s="90"/>
      <c r="B270" s="96" t="s">
        <v>489</v>
      </c>
      <c r="C270" s="96"/>
      <c r="D270" s="93" t="s">
        <v>12</v>
      </c>
      <c r="E270" s="93" t="s">
        <v>488</v>
      </c>
      <c r="F270" s="93" t="s">
        <v>472</v>
      </c>
      <c r="G270" s="103" t="s">
        <v>608</v>
      </c>
      <c r="H270" s="93" t="s">
        <v>453</v>
      </c>
      <c r="I270" s="170">
        <f aca="true" t="shared" si="56" ref="I270:K271">I271</f>
        <v>232900</v>
      </c>
      <c r="J270" s="83">
        <f t="shared" si="56"/>
        <v>0</v>
      </c>
      <c r="K270" s="83">
        <f t="shared" si="56"/>
        <v>232900</v>
      </c>
      <c r="L270" s="87"/>
    </row>
    <row r="271" spans="1:12" ht="12.75">
      <c r="A271" s="90"/>
      <c r="B271" s="96" t="s">
        <v>376</v>
      </c>
      <c r="C271" s="96"/>
      <c r="D271" s="93" t="s">
        <v>12</v>
      </c>
      <c r="E271" s="93" t="s">
        <v>488</v>
      </c>
      <c r="F271" s="93" t="s">
        <v>451</v>
      </c>
      <c r="G271" s="103" t="s">
        <v>608</v>
      </c>
      <c r="H271" s="93" t="s">
        <v>453</v>
      </c>
      <c r="I271" s="170">
        <f t="shared" si="56"/>
        <v>232900</v>
      </c>
      <c r="J271" s="83">
        <f t="shared" si="56"/>
        <v>0</v>
      </c>
      <c r="K271" s="83">
        <f t="shared" si="56"/>
        <v>232900</v>
      </c>
      <c r="L271" s="87"/>
    </row>
    <row r="272" spans="1:12" ht="24">
      <c r="A272" s="90"/>
      <c r="B272" s="95" t="s">
        <v>457</v>
      </c>
      <c r="C272" s="95"/>
      <c r="D272" s="93" t="s">
        <v>12</v>
      </c>
      <c r="E272" s="93" t="s">
        <v>488</v>
      </c>
      <c r="F272" s="93" t="s">
        <v>451</v>
      </c>
      <c r="G272" s="93" t="s">
        <v>607</v>
      </c>
      <c r="H272" s="93" t="s">
        <v>453</v>
      </c>
      <c r="I272" s="170">
        <f aca="true" t="shared" si="57" ref="I272:J276">I273</f>
        <v>232900</v>
      </c>
      <c r="J272" s="82">
        <f t="shared" si="57"/>
        <v>0</v>
      </c>
      <c r="K272" s="82">
        <f aca="true" t="shared" si="58" ref="K272:K278">I272-J272</f>
        <v>232900</v>
      </c>
      <c r="L272" s="87"/>
    </row>
    <row r="273" spans="1:12" ht="27" customHeight="1">
      <c r="A273" s="90"/>
      <c r="B273" s="95" t="s">
        <v>456</v>
      </c>
      <c r="C273" s="95"/>
      <c r="D273" s="93" t="s">
        <v>12</v>
      </c>
      <c r="E273" s="93" t="s">
        <v>488</v>
      </c>
      <c r="F273" s="93" t="s">
        <v>451</v>
      </c>
      <c r="G273" s="93" t="s">
        <v>606</v>
      </c>
      <c r="H273" s="93" t="s">
        <v>453</v>
      </c>
      <c r="I273" s="170">
        <f t="shared" si="57"/>
        <v>232900</v>
      </c>
      <c r="J273" s="82">
        <f t="shared" si="57"/>
        <v>0</v>
      </c>
      <c r="K273" s="82">
        <f t="shared" si="58"/>
        <v>232900</v>
      </c>
      <c r="L273" s="87"/>
    </row>
    <row r="274" spans="1:12" s="80" customFormat="1" ht="24">
      <c r="A274" s="93"/>
      <c r="B274" s="96" t="s">
        <v>521</v>
      </c>
      <c r="C274" s="96"/>
      <c r="D274" s="93" t="s">
        <v>12</v>
      </c>
      <c r="E274" s="93" t="s">
        <v>488</v>
      </c>
      <c r="F274" s="93" t="s">
        <v>451</v>
      </c>
      <c r="G274" s="93" t="s">
        <v>615</v>
      </c>
      <c r="H274" s="93" t="s">
        <v>453</v>
      </c>
      <c r="I274" s="170">
        <f t="shared" si="57"/>
        <v>232900</v>
      </c>
      <c r="J274" s="82">
        <f t="shared" si="57"/>
        <v>0</v>
      </c>
      <c r="K274" s="82">
        <f t="shared" si="58"/>
        <v>232900</v>
      </c>
      <c r="L274" s="87"/>
    </row>
    <row r="275" spans="1:12" s="80" customFormat="1" ht="42.75" customHeight="1">
      <c r="A275" s="93"/>
      <c r="B275" s="95" t="s">
        <v>779</v>
      </c>
      <c r="C275" s="95"/>
      <c r="D275" s="93" t="s">
        <v>12</v>
      </c>
      <c r="E275" s="93" t="s">
        <v>488</v>
      </c>
      <c r="F275" s="93" t="s">
        <v>451</v>
      </c>
      <c r="G275" s="93" t="s">
        <v>674</v>
      </c>
      <c r="H275" s="93" t="s">
        <v>453</v>
      </c>
      <c r="I275" s="170">
        <f t="shared" si="57"/>
        <v>232900</v>
      </c>
      <c r="J275" s="82">
        <f t="shared" si="57"/>
        <v>0</v>
      </c>
      <c r="K275" s="82">
        <f t="shared" si="58"/>
        <v>232900</v>
      </c>
      <c r="L275" s="87"/>
    </row>
    <row r="276" spans="1:12" s="80" customFormat="1" ht="12.75">
      <c r="A276" s="93"/>
      <c r="B276" s="92" t="s">
        <v>780</v>
      </c>
      <c r="C276" s="92"/>
      <c r="D276" s="90" t="s">
        <v>12</v>
      </c>
      <c r="E276" s="90" t="s">
        <v>488</v>
      </c>
      <c r="F276" s="90" t="s">
        <v>451</v>
      </c>
      <c r="G276" s="90" t="s">
        <v>782</v>
      </c>
      <c r="H276" s="90" t="s">
        <v>783</v>
      </c>
      <c r="I276" s="172">
        <f t="shared" si="57"/>
        <v>232900</v>
      </c>
      <c r="J276" s="88">
        <f t="shared" si="57"/>
        <v>0</v>
      </c>
      <c r="K276" s="88">
        <f t="shared" si="58"/>
        <v>232900</v>
      </c>
      <c r="L276" s="87"/>
    </row>
    <row r="277" spans="1:12" s="80" customFormat="1" ht="12.75">
      <c r="A277" s="93"/>
      <c r="B277" s="92" t="s">
        <v>781</v>
      </c>
      <c r="C277" s="92"/>
      <c r="D277" s="90" t="s">
        <v>12</v>
      </c>
      <c r="E277" s="90" t="s">
        <v>488</v>
      </c>
      <c r="F277" s="90" t="s">
        <v>451</v>
      </c>
      <c r="G277" s="90" t="s">
        <v>782</v>
      </c>
      <c r="H277" s="90" t="s">
        <v>784</v>
      </c>
      <c r="I277" s="172">
        <v>232900</v>
      </c>
      <c r="J277" s="88">
        <v>0</v>
      </c>
      <c r="K277" s="88">
        <f t="shared" si="58"/>
        <v>232900</v>
      </c>
      <c r="L277" s="87"/>
    </row>
    <row r="278" spans="1:12" ht="12.75">
      <c r="A278" s="90"/>
      <c r="B278" s="96" t="s">
        <v>487</v>
      </c>
      <c r="C278" s="96"/>
      <c r="D278" s="93" t="s">
        <v>12</v>
      </c>
      <c r="E278" s="93" t="s">
        <v>477</v>
      </c>
      <c r="F278" s="93" t="s">
        <v>472</v>
      </c>
      <c r="G278" s="103" t="s">
        <v>608</v>
      </c>
      <c r="H278" s="93" t="s">
        <v>453</v>
      </c>
      <c r="I278" s="167">
        <f aca="true" t="shared" si="59" ref="I278:K281">I279</f>
        <v>1841900</v>
      </c>
      <c r="J278" s="147">
        <f t="shared" si="59"/>
        <v>215200</v>
      </c>
      <c r="K278" s="82">
        <f t="shared" si="58"/>
        <v>1626700</v>
      </c>
      <c r="L278" s="87"/>
    </row>
    <row r="279" spans="1:12" ht="12.75">
      <c r="A279" s="90"/>
      <c r="B279" s="96" t="s">
        <v>486</v>
      </c>
      <c r="C279" s="96"/>
      <c r="D279" s="93" t="s">
        <v>12</v>
      </c>
      <c r="E279" s="93" t="s">
        <v>477</v>
      </c>
      <c r="F279" s="93" t="s">
        <v>451</v>
      </c>
      <c r="G279" s="103" t="s">
        <v>608</v>
      </c>
      <c r="H279" s="93" t="s">
        <v>453</v>
      </c>
      <c r="I279" s="170">
        <f t="shared" si="59"/>
        <v>1841900</v>
      </c>
      <c r="J279" s="83">
        <f t="shared" si="59"/>
        <v>215200</v>
      </c>
      <c r="K279" s="83">
        <f>K280</f>
        <v>1626700</v>
      </c>
      <c r="L279" s="87"/>
    </row>
    <row r="280" spans="1:12" ht="36">
      <c r="A280" s="90"/>
      <c r="B280" s="96" t="s">
        <v>755</v>
      </c>
      <c r="C280" s="96"/>
      <c r="D280" s="93" t="s">
        <v>12</v>
      </c>
      <c r="E280" s="93" t="s">
        <v>477</v>
      </c>
      <c r="F280" s="93" t="s">
        <v>451</v>
      </c>
      <c r="G280" s="131" t="s">
        <v>666</v>
      </c>
      <c r="H280" s="93" t="s">
        <v>453</v>
      </c>
      <c r="I280" s="170">
        <f>I281</f>
        <v>1841900</v>
      </c>
      <c r="J280" s="83">
        <f t="shared" si="59"/>
        <v>215200</v>
      </c>
      <c r="K280" s="83">
        <f t="shared" si="59"/>
        <v>1626700</v>
      </c>
      <c r="L280" s="87"/>
    </row>
    <row r="281" spans="1:12" ht="24">
      <c r="A281" s="90"/>
      <c r="B281" s="96" t="s">
        <v>678</v>
      </c>
      <c r="C281" s="96"/>
      <c r="D281" s="93" t="s">
        <v>12</v>
      </c>
      <c r="E281" s="93" t="s">
        <v>477</v>
      </c>
      <c r="F281" s="93" t="s">
        <v>451</v>
      </c>
      <c r="G281" s="131" t="s">
        <v>679</v>
      </c>
      <c r="H281" s="93" t="s">
        <v>453</v>
      </c>
      <c r="I281" s="170">
        <f>I282</f>
        <v>1841900</v>
      </c>
      <c r="J281" s="83">
        <f t="shared" si="59"/>
        <v>215200</v>
      </c>
      <c r="K281" s="83">
        <f t="shared" si="59"/>
        <v>1626700</v>
      </c>
      <c r="L281" s="87"/>
    </row>
    <row r="282" spans="1:12" ht="24">
      <c r="A282" s="90"/>
      <c r="B282" s="110" t="s">
        <v>680</v>
      </c>
      <c r="C282" s="109"/>
      <c r="D282" s="93" t="s">
        <v>12</v>
      </c>
      <c r="E282" s="93" t="s">
        <v>477</v>
      </c>
      <c r="F282" s="93" t="s">
        <v>451</v>
      </c>
      <c r="G282" s="131" t="s">
        <v>677</v>
      </c>
      <c r="H282" s="93" t="s">
        <v>453</v>
      </c>
      <c r="I282" s="170">
        <f>I283+I288</f>
        <v>1841900</v>
      </c>
      <c r="J282" s="83">
        <f>J283+J288</f>
        <v>215200</v>
      </c>
      <c r="K282" s="83">
        <f>K283+K288</f>
        <v>1626700</v>
      </c>
      <c r="L282" s="87"/>
    </row>
    <row r="283" spans="1:12" ht="48">
      <c r="A283" s="90"/>
      <c r="B283" s="95" t="s">
        <v>464</v>
      </c>
      <c r="C283" s="95"/>
      <c r="D283" s="93" t="s">
        <v>12</v>
      </c>
      <c r="E283" s="93" t="s">
        <v>477</v>
      </c>
      <c r="F283" s="93" t="s">
        <v>451</v>
      </c>
      <c r="G283" s="131" t="s">
        <v>676</v>
      </c>
      <c r="H283" s="93" t="s">
        <v>453</v>
      </c>
      <c r="I283" s="170">
        <f aca="true" t="shared" si="60" ref="I283:J286">I284</f>
        <v>441900</v>
      </c>
      <c r="J283" s="82">
        <f t="shared" si="60"/>
        <v>215200</v>
      </c>
      <c r="K283" s="82">
        <f>I283-J283</f>
        <v>226700</v>
      </c>
      <c r="L283" s="87"/>
    </row>
    <row r="284" spans="1:12" ht="24">
      <c r="A284" s="90"/>
      <c r="B284" s="95" t="s">
        <v>485</v>
      </c>
      <c r="C284" s="95"/>
      <c r="D284" s="93" t="s">
        <v>12</v>
      </c>
      <c r="E284" s="93" t="s">
        <v>477</v>
      </c>
      <c r="F284" s="93" t="s">
        <v>451</v>
      </c>
      <c r="G284" s="131" t="s">
        <v>675</v>
      </c>
      <c r="H284" s="93" t="s">
        <v>453</v>
      </c>
      <c r="I284" s="170">
        <f t="shared" si="60"/>
        <v>441900</v>
      </c>
      <c r="J284" s="82">
        <f t="shared" si="60"/>
        <v>215200</v>
      </c>
      <c r="K284" s="82">
        <f>I284-J284</f>
        <v>226700</v>
      </c>
      <c r="L284" s="87"/>
    </row>
    <row r="285" spans="1:12" s="80" customFormat="1" ht="25.5" customHeight="1">
      <c r="A285" s="93"/>
      <c r="B285" s="105" t="s">
        <v>314</v>
      </c>
      <c r="C285" s="105"/>
      <c r="D285" s="90" t="s">
        <v>12</v>
      </c>
      <c r="E285" s="90" t="s">
        <v>477</v>
      </c>
      <c r="F285" s="90" t="s">
        <v>451</v>
      </c>
      <c r="G285" s="104" t="s">
        <v>675</v>
      </c>
      <c r="H285" s="90" t="s">
        <v>484</v>
      </c>
      <c r="I285" s="172">
        <f t="shared" si="60"/>
        <v>441900</v>
      </c>
      <c r="J285" s="88">
        <f t="shared" si="60"/>
        <v>215200</v>
      </c>
      <c r="K285" s="88">
        <f>I285-J285</f>
        <v>226700</v>
      </c>
      <c r="L285" s="87"/>
    </row>
    <row r="286" spans="1:12" s="80" customFormat="1" ht="12.75">
      <c r="A286" s="93"/>
      <c r="B286" s="94" t="s">
        <v>316</v>
      </c>
      <c r="C286" s="94"/>
      <c r="D286" s="90" t="s">
        <v>12</v>
      </c>
      <c r="E286" s="90" t="s">
        <v>477</v>
      </c>
      <c r="F286" s="90" t="s">
        <v>451</v>
      </c>
      <c r="G286" s="104" t="s">
        <v>675</v>
      </c>
      <c r="H286" s="90" t="s">
        <v>483</v>
      </c>
      <c r="I286" s="172">
        <f t="shared" si="60"/>
        <v>441900</v>
      </c>
      <c r="J286" s="88">
        <f t="shared" si="60"/>
        <v>215200</v>
      </c>
      <c r="K286" s="88">
        <f>I286-J286</f>
        <v>226700</v>
      </c>
      <c r="L286" s="87"/>
    </row>
    <row r="287" spans="1:12" ht="48">
      <c r="A287" s="90"/>
      <c r="B287" s="108" t="s">
        <v>318</v>
      </c>
      <c r="C287" s="105"/>
      <c r="D287" s="90" t="s">
        <v>12</v>
      </c>
      <c r="E287" s="90" t="s">
        <v>477</v>
      </c>
      <c r="F287" s="90" t="s">
        <v>451</v>
      </c>
      <c r="G287" s="104" t="s">
        <v>675</v>
      </c>
      <c r="H287" s="90" t="s">
        <v>482</v>
      </c>
      <c r="I287" s="172">
        <v>441900</v>
      </c>
      <c r="J287" s="88">
        <v>215200</v>
      </c>
      <c r="K287" s="88">
        <f>I287-J287</f>
        <v>226700</v>
      </c>
      <c r="L287" s="87"/>
    </row>
    <row r="288" spans="1:12" ht="36">
      <c r="A288" s="90"/>
      <c r="B288" s="107" t="s">
        <v>481</v>
      </c>
      <c r="C288" s="107"/>
      <c r="D288" s="93" t="s">
        <v>12</v>
      </c>
      <c r="E288" s="93" t="s">
        <v>477</v>
      </c>
      <c r="F288" s="93" t="s">
        <v>451</v>
      </c>
      <c r="G288" s="131" t="s">
        <v>682</v>
      </c>
      <c r="H288" s="93" t="s">
        <v>453</v>
      </c>
      <c r="I288" s="170">
        <f aca="true" t="shared" si="61" ref="I288:K291">I289</f>
        <v>1400000</v>
      </c>
      <c r="J288" s="83">
        <f t="shared" si="61"/>
        <v>0</v>
      </c>
      <c r="K288" s="83">
        <f t="shared" si="61"/>
        <v>1400000</v>
      </c>
      <c r="L288" s="87"/>
    </row>
    <row r="289" spans="1:12" ht="12.75">
      <c r="A289" s="93"/>
      <c r="B289" s="107" t="s">
        <v>480</v>
      </c>
      <c r="C289" s="105"/>
      <c r="D289" s="93" t="s">
        <v>12</v>
      </c>
      <c r="E289" s="93" t="s">
        <v>477</v>
      </c>
      <c r="F289" s="93" t="s">
        <v>451</v>
      </c>
      <c r="G289" s="131" t="s">
        <v>681</v>
      </c>
      <c r="H289" s="93" t="s">
        <v>453</v>
      </c>
      <c r="I289" s="170">
        <f t="shared" si="61"/>
        <v>1400000</v>
      </c>
      <c r="J289" s="83">
        <f t="shared" si="61"/>
        <v>0</v>
      </c>
      <c r="K289" s="83">
        <f t="shared" si="61"/>
        <v>1400000</v>
      </c>
      <c r="L289" s="87"/>
    </row>
    <row r="290" spans="1:12" ht="36">
      <c r="A290" s="90"/>
      <c r="B290" s="92" t="s">
        <v>263</v>
      </c>
      <c r="C290" s="105"/>
      <c r="D290" s="90" t="s">
        <v>12</v>
      </c>
      <c r="E290" s="90" t="s">
        <v>477</v>
      </c>
      <c r="F290" s="90" t="s">
        <v>451</v>
      </c>
      <c r="G290" s="104" t="s">
        <v>681</v>
      </c>
      <c r="H290" s="90" t="s">
        <v>479</v>
      </c>
      <c r="I290" s="172">
        <f t="shared" si="61"/>
        <v>1400000</v>
      </c>
      <c r="J290" s="89">
        <f t="shared" si="61"/>
        <v>0</v>
      </c>
      <c r="K290" s="89">
        <f t="shared" si="61"/>
        <v>1400000</v>
      </c>
      <c r="L290" s="87"/>
    </row>
    <row r="291" spans="1:12" ht="29.25" customHeight="1">
      <c r="A291" s="90"/>
      <c r="B291" s="92" t="s">
        <v>496</v>
      </c>
      <c r="C291" s="105"/>
      <c r="D291" s="90" t="s">
        <v>12</v>
      </c>
      <c r="E291" s="90" t="s">
        <v>477</v>
      </c>
      <c r="F291" s="90" t="s">
        <v>451</v>
      </c>
      <c r="G291" s="104" t="s">
        <v>681</v>
      </c>
      <c r="H291" s="90" t="s">
        <v>478</v>
      </c>
      <c r="I291" s="172">
        <f>I292</f>
        <v>1400000</v>
      </c>
      <c r="J291" s="89">
        <f t="shared" si="61"/>
        <v>0</v>
      </c>
      <c r="K291" s="89">
        <f t="shared" si="61"/>
        <v>1400000</v>
      </c>
      <c r="L291" s="87"/>
    </row>
    <row r="292" spans="1:12" ht="36">
      <c r="A292" s="90"/>
      <c r="B292" s="92" t="s">
        <v>267</v>
      </c>
      <c r="C292" s="105"/>
      <c r="D292" s="90" t="s">
        <v>12</v>
      </c>
      <c r="E292" s="90" t="s">
        <v>477</v>
      </c>
      <c r="F292" s="90" t="s">
        <v>451</v>
      </c>
      <c r="G292" s="104" t="s">
        <v>681</v>
      </c>
      <c r="H292" s="90" t="s">
        <v>476</v>
      </c>
      <c r="I292" s="172">
        <v>1400000</v>
      </c>
      <c r="J292" s="89">
        <v>0</v>
      </c>
      <c r="K292" s="88">
        <f>I292-J292</f>
        <v>1400000</v>
      </c>
      <c r="L292" s="87"/>
    </row>
    <row r="293" spans="1:12" ht="24">
      <c r="A293" s="90"/>
      <c r="B293" s="96" t="s">
        <v>719</v>
      </c>
      <c r="C293" s="105"/>
      <c r="D293" s="93" t="s">
        <v>12</v>
      </c>
      <c r="E293" s="93" t="s">
        <v>518</v>
      </c>
      <c r="F293" s="93" t="s">
        <v>472</v>
      </c>
      <c r="G293" s="133" t="s">
        <v>608</v>
      </c>
      <c r="H293" s="93" t="s">
        <v>453</v>
      </c>
      <c r="I293" s="170">
        <f aca="true" t="shared" si="62" ref="I293:K298">I294</f>
        <v>24000</v>
      </c>
      <c r="J293" s="118">
        <f t="shared" si="62"/>
        <v>0</v>
      </c>
      <c r="K293" s="82">
        <f t="shared" si="62"/>
        <v>24000</v>
      </c>
      <c r="L293" s="87"/>
    </row>
    <row r="294" spans="1:12" ht="24">
      <c r="A294" s="90"/>
      <c r="B294" s="96" t="s">
        <v>720</v>
      </c>
      <c r="C294" s="105"/>
      <c r="D294" s="93" t="s">
        <v>12</v>
      </c>
      <c r="E294" s="93" t="s">
        <v>518</v>
      </c>
      <c r="F294" s="93" t="s">
        <v>451</v>
      </c>
      <c r="G294" s="133" t="s">
        <v>608</v>
      </c>
      <c r="H294" s="93" t="s">
        <v>453</v>
      </c>
      <c r="I294" s="170">
        <f t="shared" si="62"/>
        <v>24000</v>
      </c>
      <c r="J294" s="83">
        <f t="shared" si="62"/>
        <v>0</v>
      </c>
      <c r="K294" s="82">
        <f t="shared" si="62"/>
        <v>24000</v>
      </c>
      <c r="L294" s="87"/>
    </row>
    <row r="295" spans="1:12" ht="24">
      <c r="A295" s="90"/>
      <c r="B295" s="96" t="s">
        <v>457</v>
      </c>
      <c r="C295" s="107"/>
      <c r="D295" s="93" t="s">
        <v>12</v>
      </c>
      <c r="E295" s="93" t="s">
        <v>518</v>
      </c>
      <c r="F295" s="93" t="s">
        <v>451</v>
      </c>
      <c r="G295" s="133" t="s">
        <v>607</v>
      </c>
      <c r="H295" s="93" t="s">
        <v>453</v>
      </c>
      <c r="I295" s="170">
        <f t="shared" si="62"/>
        <v>24000</v>
      </c>
      <c r="J295" s="83">
        <f t="shared" si="62"/>
        <v>0</v>
      </c>
      <c r="K295" s="82">
        <f t="shared" si="62"/>
        <v>24000</v>
      </c>
      <c r="L295" s="87"/>
    </row>
    <row r="296" spans="1:12" ht="24">
      <c r="A296" s="90"/>
      <c r="B296" s="96" t="s">
        <v>456</v>
      </c>
      <c r="C296" s="105"/>
      <c r="D296" s="93" t="s">
        <v>12</v>
      </c>
      <c r="E296" s="93" t="s">
        <v>518</v>
      </c>
      <c r="F296" s="93" t="s">
        <v>451</v>
      </c>
      <c r="G296" s="133" t="s">
        <v>606</v>
      </c>
      <c r="H296" s="93" t="s">
        <v>453</v>
      </c>
      <c r="I296" s="170">
        <f t="shared" si="62"/>
        <v>24000</v>
      </c>
      <c r="J296" s="83">
        <f t="shared" si="62"/>
        <v>0</v>
      </c>
      <c r="K296" s="82">
        <f t="shared" si="62"/>
        <v>24000</v>
      </c>
      <c r="L296" s="87"/>
    </row>
    <row r="297" spans="1:12" ht="12.75">
      <c r="A297" s="90"/>
      <c r="B297" s="96" t="s">
        <v>721</v>
      </c>
      <c r="C297" s="107"/>
      <c r="D297" s="93" t="s">
        <v>12</v>
      </c>
      <c r="E297" s="93" t="s">
        <v>518</v>
      </c>
      <c r="F297" s="93" t="s">
        <v>451</v>
      </c>
      <c r="G297" s="133" t="s">
        <v>782</v>
      </c>
      <c r="H297" s="93" t="s">
        <v>453</v>
      </c>
      <c r="I297" s="170">
        <f t="shared" si="62"/>
        <v>24000</v>
      </c>
      <c r="J297" s="83">
        <f t="shared" si="62"/>
        <v>0</v>
      </c>
      <c r="K297" s="82">
        <f t="shared" si="62"/>
        <v>24000</v>
      </c>
      <c r="L297" s="87"/>
    </row>
    <row r="298" spans="1:12" ht="12.75">
      <c r="A298" s="90"/>
      <c r="B298" s="92" t="s">
        <v>722</v>
      </c>
      <c r="C298" s="105"/>
      <c r="D298" s="90" t="s">
        <v>12</v>
      </c>
      <c r="E298" s="90" t="s">
        <v>518</v>
      </c>
      <c r="F298" s="90" t="s">
        <v>451</v>
      </c>
      <c r="G298" s="132" t="s">
        <v>782</v>
      </c>
      <c r="H298" s="90" t="s">
        <v>422</v>
      </c>
      <c r="I298" s="172">
        <f t="shared" si="62"/>
        <v>24000</v>
      </c>
      <c r="J298" s="89">
        <f t="shared" si="62"/>
        <v>0</v>
      </c>
      <c r="K298" s="88">
        <f t="shared" si="62"/>
        <v>24000</v>
      </c>
      <c r="L298" s="87"/>
    </row>
    <row r="299" spans="1:12" ht="12.75">
      <c r="A299" s="90"/>
      <c r="B299" s="92" t="s">
        <v>723</v>
      </c>
      <c r="C299" s="105"/>
      <c r="D299" s="90" t="s">
        <v>12</v>
      </c>
      <c r="E299" s="90" t="s">
        <v>518</v>
      </c>
      <c r="F299" s="90" t="s">
        <v>451</v>
      </c>
      <c r="G299" s="132" t="s">
        <v>782</v>
      </c>
      <c r="H299" s="90" t="s">
        <v>724</v>
      </c>
      <c r="I299" s="172">
        <v>24000</v>
      </c>
      <c r="J299" s="89">
        <v>0</v>
      </c>
      <c r="K299" s="88">
        <f>I299-J299</f>
        <v>24000</v>
      </c>
      <c r="L299" s="87"/>
    </row>
    <row r="300" spans="1:12" ht="36">
      <c r="A300" s="90"/>
      <c r="B300" s="96" t="s">
        <v>474</v>
      </c>
      <c r="C300" s="96"/>
      <c r="D300" s="93" t="s">
        <v>452</v>
      </c>
      <c r="E300" s="93" t="s">
        <v>472</v>
      </c>
      <c r="F300" s="93" t="s">
        <v>472</v>
      </c>
      <c r="G300" s="103" t="s">
        <v>608</v>
      </c>
      <c r="H300" s="93" t="s">
        <v>453</v>
      </c>
      <c r="I300" s="170">
        <f>I301</f>
        <v>1166400</v>
      </c>
      <c r="J300" s="83">
        <f>J301</f>
        <v>313762.88</v>
      </c>
      <c r="K300" s="83">
        <f>K301</f>
        <v>852637.12</v>
      </c>
      <c r="L300" s="87"/>
    </row>
    <row r="301" spans="1:12" ht="36" customHeight="1">
      <c r="A301" s="93" t="s">
        <v>475</v>
      </c>
      <c r="B301" s="96" t="s">
        <v>473</v>
      </c>
      <c r="C301" s="96"/>
      <c r="D301" s="93" t="s">
        <v>452</v>
      </c>
      <c r="E301" s="93" t="s">
        <v>451</v>
      </c>
      <c r="F301" s="93" t="s">
        <v>472</v>
      </c>
      <c r="G301" s="103" t="s">
        <v>608</v>
      </c>
      <c r="H301" s="93" t="s">
        <v>453</v>
      </c>
      <c r="I301" s="170">
        <f>I302+I311+I319</f>
        <v>1166400</v>
      </c>
      <c r="J301" s="83">
        <f>J302+J311+J319</f>
        <v>313762.88</v>
      </c>
      <c r="K301" s="83">
        <f>K302+K311+K319</f>
        <v>852637.12</v>
      </c>
      <c r="L301" s="87"/>
    </row>
    <row r="302" spans="1:12" ht="15.75" customHeight="1">
      <c r="A302" s="93"/>
      <c r="B302" s="96" t="s">
        <v>131</v>
      </c>
      <c r="C302" s="96"/>
      <c r="D302" s="93" t="s">
        <v>452</v>
      </c>
      <c r="E302" s="93" t="s">
        <v>451</v>
      </c>
      <c r="F302" s="93" t="s">
        <v>467</v>
      </c>
      <c r="G302" s="103" t="s">
        <v>608</v>
      </c>
      <c r="H302" s="93" t="s">
        <v>453</v>
      </c>
      <c r="I302" s="170">
        <f>I303</f>
        <v>1144500</v>
      </c>
      <c r="J302" s="83">
        <f>J303</f>
        <v>305812.88</v>
      </c>
      <c r="K302" s="83">
        <f>K303</f>
        <v>838687.12</v>
      </c>
      <c r="L302" s="87"/>
    </row>
    <row r="303" spans="1:12" ht="24">
      <c r="A303" s="90"/>
      <c r="B303" s="95" t="s">
        <v>457</v>
      </c>
      <c r="C303" s="95"/>
      <c r="D303" s="93" t="s">
        <v>452</v>
      </c>
      <c r="E303" s="93" t="s">
        <v>451</v>
      </c>
      <c r="F303" s="93" t="s">
        <v>467</v>
      </c>
      <c r="G303" s="93" t="s">
        <v>607</v>
      </c>
      <c r="H303" s="93" t="s">
        <v>453</v>
      </c>
      <c r="I303" s="170">
        <f aca="true" t="shared" si="63" ref="I303:J307">I304</f>
        <v>1144500</v>
      </c>
      <c r="J303" s="82">
        <f t="shared" si="63"/>
        <v>305812.88</v>
      </c>
      <c r="K303" s="82">
        <f>I303-J303</f>
        <v>838687.12</v>
      </c>
      <c r="L303" s="87"/>
    </row>
    <row r="304" spans="1:12" ht="27" customHeight="1">
      <c r="A304" s="90"/>
      <c r="B304" s="95" t="s">
        <v>456</v>
      </c>
      <c r="C304" s="95"/>
      <c r="D304" s="93" t="s">
        <v>452</v>
      </c>
      <c r="E304" s="93" t="s">
        <v>451</v>
      </c>
      <c r="F304" s="93" t="s">
        <v>467</v>
      </c>
      <c r="G304" s="93" t="s">
        <v>606</v>
      </c>
      <c r="H304" s="93" t="s">
        <v>453</v>
      </c>
      <c r="I304" s="170">
        <f t="shared" si="63"/>
        <v>1144500</v>
      </c>
      <c r="J304" s="82">
        <f t="shared" si="63"/>
        <v>305812.88</v>
      </c>
      <c r="K304" s="82">
        <f>I304-J304</f>
        <v>838687.12</v>
      </c>
      <c r="L304" s="87"/>
    </row>
    <row r="305" spans="1:12" ht="48">
      <c r="A305" s="90"/>
      <c r="B305" s="95" t="s">
        <v>464</v>
      </c>
      <c r="C305" s="95"/>
      <c r="D305" s="93" t="s">
        <v>452</v>
      </c>
      <c r="E305" s="93" t="s">
        <v>451</v>
      </c>
      <c r="F305" s="93" t="s">
        <v>467</v>
      </c>
      <c r="G305" s="93" t="s">
        <v>605</v>
      </c>
      <c r="H305" s="93" t="s">
        <v>453</v>
      </c>
      <c r="I305" s="170">
        <f t="shared" si="63"/>
        <v>1144500</v>
      </c>
      <c r="J305" s="82">
        <f t="shared" si="63"/>
        <v>305812.88</v>
      </c>
      <c r="K305" s="82">
        <f>I305-J305</f>
        <v>838687.12</v>
      </c>
      <c r="L305" s="87"/>
    </row>
    <row r="306" spans="1:12" ht="12.75">
      <c r="A306" s="90"/>
      <c r="B306" s="96" t="s">
        <v>471</v>
      </c>
      <c r="C306" s="96"/>
      <c r="D306" s="93" t="s">
        <v>452</v>
      </c>
      <c r="E306" s="93" t="s">
        <v>451</v>
      </c>
      <c r="F306" s="93" t="s">
        <v>467</v>
      </c>
      <c r="G306" s="93" t="s">
        <v>683</v>
      </c>
      <c r="H306" s="93" t="s">
        <v>453</v>
      </c>
      <c r="I306" s="170">
        <f t="shared" si="63"/>
        <v>1144500</v>
      </c>
      <c r="J306" s="147">
        <f t="shared" si="63"/>
        <v>305812.88</v>
      </c>
      <c r="K306" s="82">
        <f>I306-J306</f>
        <v>838687.12</v>
      </c>
      <c r="L306" s="87"/>
    </row>
    <row r="307" spans="1:12" ht="48">
      <c r="A307" s="90"/>
      <c r="B307" s="92" t="s">
        <v>470</v>
      </c>
      <c r="C307" s="92"/>
      <c r="D307" s="90" t="s">
        <v>452</v>
      </c>
      <c r="E307" s="90" t="s">
        <v>451</v>
      </c>
      <c r="F307" s="90" t="s">
        <v>467</v>
      </c>
      <c r="G307" s="90" t="s">
        <v>683</v>
      </c>
      <c r="H307" s="90" t="s">
        <v>469</v>
      </c>
      <c r="I307" s="172">
        <f t="shared" si="63"/>
        <v>1144500</v>
      </c>
      <c r="J307" s="88">
        <f t="shared" si="63"/>
        <v>305812.88</v>
      </c>
      <c r="K307" s="88">
        <f>I307-J307</f>
        <v>838687.12</v>
      </c>
      <c r="L307" s="87"/>
    </row>
    <row r="308" spans="1:12" ht="24">
      <c r="A308" s="90"/>
      <c r="B308" s="92" t="s">
        <v>68</v>
      </c>
      <c r="C308" s="92"/>
      <c r="D308" s="90" t="s">
        <v>452</v>
      </c>
      <c r="E308" s="90" t="s">
        <v>451</v>
      </c>
      <c r="F308" s="90" t="s">
        <v>467</v>
      </c>
      <c r="G308" s="90" t="s">
        <v>683</v>
      </c>
      <c r="H308" s="90" t="s">
        <v>468</v>
      </c>
      <c r="I308" s="172">
        <f>SUM(I309:I310)</f>
        <v>1144500</v>
      </c>
      <c r="J308" s="89">
        <f>SUM(J309:J310)</f>
        <v>305812.88</v>
      </c>
      <c r="K308" s="89">
        <f>SUM(K309:K310)</f>
        <v>838687.1199999999</v>
      </c>
      <c r="L308" s="87"/>
    </row>
    <row r="309" spans="1:12" ht="24">
      <c r="A309" s="90"/>
      <c r="B309" s="92" t="s">
        <v>711</v>
      </c>
      <c r="C309" s="92"/>
      <c r="D309" s="90" t="s">
        <v>452</v>
      </c>
      <c r="E309" s="90" t="s">
        <v>451</v>
      </c>
      <c r="F309" s="90" t="s">
        <v>467</v>
      </c>
      <c r="G309" s="90" t="s">
        <v>683</v>
      </c>
      <c r="H309" s="90" t="s">
        <v>466</v>
      </c>
      <c r="I309" s="172">
        <v>879000</v>
      </c>
      <c r="J309" s="88">
        <v>245263.31</v>
      </c>
      <c r="K309" s="88">
        <f>I309-J309</f>
        <v>633736.69</v>
      </c>
      <c r="L309" s="87"/>
    </row>
    <row r="310" spans="1:12" ht="36">
      <c r="A310" s="90"/>
      <c r="B310" s="92" t="s">
        <v>712</v>
      </c>
      <c r="C310" s="92"/>
      <c r="D310" s="90" t="s">
        <v>452</v>
      </c>
      <c r="E310" s="90" t="s">
        <v>451</v>
      </c>
      <c r="F310" s="90" t="s">
        <v>467</v>
      </c>
      <c r="G310" s="90" t="s">
        <v>683</v>
      </c>
      <c r="H310" s="90" t="s">
        <v>603</v>
      </c>
      <c r="I310" s="172">
        <v>265500</v>
      </c>
      <c r="J310" s="88">
        <v>60549.57</v>
      </c>
      <c r="K310" s="88">
        <f>I310-J310</f>
        <v>204950.43</v>
      </c>
      <c r="L310" s="87"/>
    </row>
    <row r="311" spans="1:12" ht="48">
      <c r="A311" s="90"/>
      <c r="B311" s="96" t="s">
        <v>465</v>
      </c>
      <c r="C311" s="96"/>
      <c r="D311" s="93" t="s">
        <v>452</v>
      </c>
      <c r="E311" s="93" t="s">
        <v>451</v>
      </c>
      <c r="F311" s="93" t="s">
        <v>459</v>
      </c>
      <c r="G311" s="103" t="s">
        <v>608</v>
      </c>
      <c r="H311" s="93" t="s">
        <v>453</v>
      </c>
      <c r="I311" s="170">
        <f>I312</f>
        <v>6000</v>
      </c>
      <c r="J311" s="83">
        <f>J312</f>
        <v>0</v>
      </c>
      <c r="K311" s="83">
        <f>K312</f>
        <v>6000</v>
      </c>
      <c r="L311" s="87"/>
    </row>
    <row r="312" spans="1:12" ht="24">
      <c r="A312" s="90"/>
      <c r="B312" s="95" t="s">
        <v>457</v>
      </c>
      <c r="C312" s="95"/>
      <c r="D312" s="93" t="s">
        <v>452</v>
      </c>
      <c r="E312" s="93" t="s">
        <v>451</v>
      </c>
      <c r="F312" s="93" t="s">
        <v>459</v>
      </c>
      <c r="G312" s="93" t="s">
        <v>607</v>
      </c>
      <c r="H312" s="93" t="s">
        <v>453</v>
      </c>
      <c r="I312" s="170">
        <f aca="true" t="shared" si="64" ref="I312:I317">I313</f>
        <v>6000</v>
      </c>
      <c r="J312" s="82">
        <f aca="true" t="shared" si="65" ref="J312:J317">J313</f>
        <v>0</v>
      </c>
      <c r="K312" s="82">
        <f>I312-J312</f>
        <v>6000</v>
      </c>
      <c r="L312" s="87"/>
    </row>
    <row r="313" spans="1:12" ht="25.5" customHeight="1">
      <c r="A313" s="90"/>
      <c r="B313" s="95" t="s">
        <v>456</v>
      </c>
      <c r="C313" s="95"/>
      <c r="D313" s="93" t="s">
        <v>452</v>
      </c>
      <c r="E313" s="93" t="s">
        <v>451</v>
      </c>
      <c r="F313" s="93" t="s">
        <v>459</v>
      </c>
      <c r="G313" s="93" t="s">
        <v>606</v>
      </c>
      <c r="H313" s="93" t="s">
        <v>453</v>
      </c>
      <c r="I313" s="170">
        <f t="shared" si="64"/>
        <v>6000</v>
      </c>
      <c r="J313" s="83">
        <f t="shared" si="65"/>
        <v>0</v>
      </c>
      <c r="K313" s="83">
        <f>K314</f>
        <v>6000</v>
      </c>
      <c r="L313" s="87"/>
    </row>
    <row r="314" spans="1:12" ht="48">
      <c r="A314" s="90"/>
      <c r="B314" s="102" t="s">
        <v>464</v>
      </c>
      <c r="C314" s="95"/>
      <c r="D314" s="93" t="s">
        <v>452</v>
      </c>
      <c r="E314" s="93" t="s">
        <v>451</v>
      </c>
      <c r="F314" s="93" t="s">
        <v>459</v>
      </c>
      <c r="G314" s="93" t="s">
        <v>605</v>
      </c>
      <c r="H314" s="93" t="s">
        <v>453</v>
      </c>
      <c r="I314" s="170">
        <f t="shared" si="64"/>
        <v>6000</v>
      </c>
      <c r="J314" s="82">
        <f t="shared" si="65"/>
        <v>0</v>
      </c>
      <c r="K314" s="82">
        <f>I314-J314</f>
        <v>6000</v>
      </c>
      <c r="L314" s="87"/>
    </row>
    <row r="315" spans="1:12" ht="12.75">
      <c r="A315" s="90"/>
      <c r="B315" s="102" t="s">
        <v>463</v>
      </c>
      <c r="C315" s="95"/>
      <c r="D315" s="93" t="s">
        <v>452</v>
      </c>
      <c r="E315" s="93" t="s">
        <v>451</v>
      </c>
      <c r="F315" s="93" t="s">
        <v>459</v>
      </c>
      <c r="G315" s="93" t="s">
        <v>609</v>
      </c>
      <c r="H315" s="93" t="s">
        <v>453</v>
      </c>
      <c r="I315" s="170">
        <f t="shared" si="64"/>
        <v>6000</v>
      </c>
      <c r="J315" s="83">
        <f t="shared" si="65"/>
        <v>0</v>
      </c>
      <c r="K315" s="83">
        <f>K316</f>
        <v>6000</v>
      </c>
      <c r="L315" s="87"/>
    </row>
    <row r="316" spans="1:12" ht="24">
      <c r="A316" s="90"/>
      <c r="B316" s="101" t="s">
        <v>87</v>
      </c>
      <c r="C316" s="95"/>
      <c r="D316" s="90" t="s">
        <v>452</v>
      </c>
      <c r="E316" s="90" t="s">
        <v>451</v>
      </c>
      <c r="F316" s="90" t="s">
        <v>459</v>
      </c>
      <c r="G316" s="90" t="s">
        <v>609</v>
      </c>
      <c r="H316" s="90" t="s">
        <v>62</v>
      </c>
      <c r="I316" s="172">
        <f t="shared" si="64"/>
        <v>6000</v>
      </c>
      <c r="J316" s="88">
        <f t="shared" si="65"/>
        <v>0</v>
      </c>
      <c r="K316" s="88">
        <f aca="true" t="shared" si="66" ref="K316:K325">I316-J316</f>
        <v>6000</v>
      </c>
      <c r="L316" s="87"/>
    </row>
    <row r="317" spans="1:12" ht="24">
      <c r="A317" s="90"/>
      <c r="B317" s="101" t="s">
        <v>462</v>
      </c>
      <c r="C317" s="95"/>
      <c r="D317" s="90" t="s">
        <v>452</v>
      </c>
      <c r="E317" s="90" t="s">
        <v>451</v>
      </c>
      <c r="F317" s="90" t="s">
        <v>459</v>
      </c>
      <c r="G317" s="90" t="s">
        <v>609</v>
      </c>
      <c r="H317" s="90" t="s">
        <v>461</v>
      </c>
      <c r="I317" s="172">
        <f t="shared" si="64"/>
        <v>6000</v>
      </c>
      <c r="J317" s="88">
        <f t="shared" si="65"/>
        <v>0</v>
      </c>
      <c r="K317" s="88">
        <f t="shared" si="66"/>
        <v>6000</v>
      </c>
      <c r="L317" s="87"/>
    </row>
    <row r="318" spans="1:12" ht="24">
      <c r="A318" s="90"/>
      <c r="B318" s="100" t="s">
        <v>460</v>
      </c>
      <c r="C318" s="95"/>
      <c r="D318" s="90" t="s">
        <v>452</v>
      </c>
      <c r="E318" s="90" t="s">
        <v>451</v>
      </c>
      <c r="F318" s="90" t="s">
        <v>459</v>
      </c>
      <c r="G318" s="90" t="s">
        <v>609</v>
      </c>
      <c r="H318" s="90" t="s">
        <v>458</v>
      </c>
      <c r="I318" s="172">
        <v>6000</v>
      </c>
      <c r="J318" s="88">
        <v>0</v>
      </c>
      <c r="K318" s="88">
        <f t="shared" si="66"/>
        <v>6000</v>
      </c>
      <c r="L318" s="87"/>
    </row>
    <row r="319" spans="1:12" ht="36">
      <c r="A319" s="90"/>
      <c r="B319" s="99" t="s">
        <v>159</v>
      </c>
      <c r="C319" s="95"/>
      <c r="D319" s="93" t="s">
        <v>452</v>
      </c>
      <c r="E319" s="93" t="s">
        <v>451</v>
      </c>
      <c r="F319" s="93" t="s">
        <v>450</v>
      </c>
      <c r="G319" s="93" t="s">
        <v>608</v>
      </c>
      <c r="H319" s="93" t="s">
        <v>453</v>
      </c>
      <c r="I319" s="170">
        <f aca="true" t="shared" si="67" ref="I319:I324">I320</f>
        <v>15900</v>
      </c>
      <c r="J319" s="147">
        <f aca="true" t="shared" si="68" ref="J319:J324">J320</f>
        <v>7950</v>
      </c>
      <c r="K319" s="82">
        <f t="shared" si="66"/>
        <v>7950</v>
      </c>
      <c r="L319" s="87"/>
    </row>
    <row r="320" spans="1:12" ht="24">
      <c r="A320" s="90"/>
      <c r="B320" s="98" t="s">
        <v>457</v>
      </c>
      <c r="C320" s="95"/>
      <c r="D320" s="93" t="s">
        <v>452</v>
      </c>
      <c r="E320" s="93" t="s">
        <v>451</v>
      </c>
      <c r="F320" s="93" t="s">
        <v>450</v>
      </c>
      <c r="G320" s="93" t="s">
        <v>607</v>
      </c>
      <c r="H320" s="93" t="s">
        <v>453</v>
      </c>
      <c r="I320" s="170">
        <f t="shared" si="67"/>
        <v>15900</v>
      </c>
      <c r="J320" s="82">
        <f t="shared" si="68"/>
        <v>7950</v>
      </c>
      <c r="K320" s="82">
        <f t="shared" si="66"/>
        <v>7950</v>
      </c>
      <c r="L320" s="87"/>
    </row>
    <row r="321" spans="1:12" ht="24">
      <c r="A321" s="90"/>
      <c r="B321" s="97" t="s">
        <v>456</v>
      </c>
      <c r="C321" s="95"/>
      <c r="D321" s="93" t="s">
        <v>452</v>
      </c>
      <c r="E321" s="93" t="s">
        <v>451</v>
      </c>
      <c r="F321" s="93" t="s">
        <v>450</v>
      </c>
      <c r="G321" s="93" t="s">
        <v>606</v>
      </c>
      <c r="H321" s="93" t="s">
        <v>453</v>
      </c>
      <c r="I321" s="170">
        <f t="shared" si="67"/>
        <v>15900</v>
      </c>
      <c r="J321" s="82">
        <f t="shared" si="68"/>
        <v>7950</v>
      </c>
      <c r="K321" s="82">
        <f t="shared" si="66"/>
        <v>7950</v>
      </c>
      <c r="L321" s="87"/>
    </row>
    <row r="322" spans="1:12" ht="48">
      <c r="A322" s="90"/>
      <c r="B322" s="96" t="s">
        <v>455</v>
      </c>
      <c r="C322" s="96"/>
      <c r="D322" s="93" t="s">
        <v>452</v>
      </c>
      <c r="E322" s="93" t="s">
        <v>451</v>
      </c>
      <c r="F322" s="93" t="s">
        <v>450</v>
      </c>
      <c r="G322" s="93" t="s">
        <v>611</v>
      </c>
      <c r="H322" s="93" t="s">
        <v>453</v>
      </c>
      <c r="I322" s="170">
        <f t="shared" si="67"/>
        <v>15900</v>
      </c>
      <c r="J322" s="82">
        <f t="shared" si="68"/>
        <v>7950</v>
      </c>
      <c r="K322" s="82">
        <f t="shared" si="66"/>
        <v>7950</v>
      </c>
      <c r="L322" s="87"/>
    </row>
    <row r="323" spans="1:12" ht="35.25" customHeight="1">
      <c r="A323" s="90"/>
      <c r="B323" s="95" t="s">
        <v>454</v>
      </c>
      <c r="C323" s="95"/>
      <c r="D323" s="93" t="s">
        <v>452</v>
      </c>
      <c r="E323" s="93" t="s">
        <v>451</v>
      </c>
      <c r="F323" s="93" t="s">
        <v>450</v>
      </c>
      <c r="G323" s="93" t="s">
        <v>684</v>
      </c>
      <c r="H323" s="93" t="s">
        <v>453</v>
      </c>
      <c r="I323" s="170">
        <f t="shared" si="67"/>
        <v>15900</v>
      </c>
      <c r="J323" s="82">
        <f t="shared" si="68"/>
        <v>7950</v>
      </c>
      <c r="K323" s="82">
        <f t="shared" si="66"/>
        <v>7950</v>
      </c>
      <c r="L323" s="87"/>
    </row>
    <row r="324" spans="1:12" ht="12.75">
      <c r="A324" s="90"/>
      <c r="B324" s="94" t="s">
        <v>110</v>
      </c>
      <c r="C324" s="94"/>
      <c r="D324" s="90" t="s">
        <v>452</v>
      </c>
      <c r="E324" s="90" t="s">
        <v>451</v>
      </c>
      <c r="F324" s="90" t="s">
        <v>450</v>
      </c>
      <c r="G324" s="90" t="s">
        <v>684</v>
      </c>
      <c r="H324" s="90" t="s">
        <v>412</v>
      </c>
      <c r="I324" s="172">
        <f t="shared" si="67"/>
        <v>15900</v>
      </c>
      <c r="J324" s="88">
        <f t="shared" si="68"/>
        <v>7950</v>
      </c>
      <c r="K324" s="88">
        <f t="shared" si="66"/>
        <v>7950</v>
      </c>
      <c r="L324" s="87"/>
    </row>
    <row r="325" spans="1:12" ht="12.75">
      <c r="A325" s="90"/>
      <c r="B325" s="91" t="s">
        <v>55</v>
      </c>
      <c r="C325" s="91"/>
      <c r="D325" s="90" t="s">
        <v>452</v>
      </c>
      <c r="E325" s="90" t="s">
        <v>451</v>
      </c>
      <c r="F325" s="90" t="s">
        <v>450</v>
      </c>
      <c r="G325" s="90" t="s">
        <v>684</v>
      </c>
      <c r="H325" s="90" t="s">
        <v>449</v>
      </c>
      <c r="I325" s="172">
        <v>15900</v>
      </c>
      <c r="J325" s="88">
        <v>7950</v>
      </c>
      <c r="K325" s="88">
        <f t="shared" si="66"/>
        <v>7950</v>
      </c>
      <c r="L325" s="87"/>
    </row>
    <row r="326" spans="1:12" s="80" customFormat="1" ht="25.5">
      <c r="A326" s="93"/>
      <c r="B326" s="86" t="s">
        <v>448</v>
      </c>
      <c r="C326" s="85" t="s">
        <v>406</v>
      </c>
      <c r="D326" s="228" t="s">
        <v>742</v>
      </c>
      <c r="E326" s="229"/>
      <c r="F326" s="229"/>
      <c r="G326" s="229"/>
      <c r="H326" s="230"/>
      <c r="I326" s="170">
        <f>Доходы!D19-'Расходы '!I6</f>
        <v>-45247796</v>
      </c>
      <c r="J326" s="82">
        <f>Доходы!E20-'Расходы '!J6</f>
        <v>946558.4399999976</v>
      </c>
      <c r="K326" s="81" t="s">
        <v>447</v>
      </c>
      <c r="L326" s="87"/>
    </row>
    <row r="327" spans="1:11" s="80" customFormat="1" ht="25.5" customHeight="1">
      <c r="A327" s="84"/>
      <c r="B327" s="76"/>
      <c r="C327" s="76"/>
      <c r="D327" s="75"/>
      <c r="E327" s="75"/>
      <c r="F327" s="75"/>
      <c r="G327" s="75"/>
      <c r="H327" s="75"/>
      <c r="I327" s="173"/>
      <c r="J327" s="73"/>
      <c r="K327" s="72"/>
    </row>
    <row r="328" spans="1:10" ht="12.75">
      <c r="A328" s="77"/>
      <c r="B328" s="78"/>
      <c r="C328" s="78"/>
      <c r="D328" s="77"/>
      <c r="E328" s="77"/>
      <c r="F328" s="77"/>
      <c r="G328" s="77"/>
      <c r="H328" s="77"/>
      <c r="I328" s="174"/>
      <c r="J328" s="73"/>
    </row>
    <row r="329" spans="1:10" ht="12.75">
      <c r="A329" s="77"/>
      <c r="B329" s="76"/>
      <c r="C329" s="76"/>
      <c r="D329" s="75"/>
      <c r="E329" s="75"/>
      <c r="F329" s="75"/>
      <c r="G329" s="75"/>
      <c r="H329" s="75"/>
      <c r="I329" s="173"/>
      <c r="J329" s="74"/>
    </row>
    <row r="330" spans="1:10" ht="12.75">
      <c r="A330" s="75"/>
      <c r="B330" s="79"/>
      <c r="C330" s="79"/>
      <c r="D330" s="75"/>
      <c r="E330" s="75"/>
      <c r="F330" s="75"/>
      <c r="G330" s="75"/>
      <c r="H330" s="75"/>
      <c r="I330" s="173"/>
      <c r="J330" s="74"/>
    </row>
    <row r="331" spans="1:10" ht="118.5" customHeight="1">
      <c r="A331" s="75"/>
      <c r="B331" s="78"/>
      <c r="C331" s="78"/>
      <c r="D331" s="77"/>
      <c r="E331" s="77"/>
      <c r="F331" s="77"/>
      <c r="G331" s="77"/>
      <c r="H331" s="77"/>
      <c r="I331" s="174"/>
      <c r="J331" s="74"/>
    </row>
    <row r="332" spans="1:10" ht="12.75">
      <c r="A332" s="75"/>
      <c r="B332" s="76"/>
      <c r="C332" s="76"/>
      <c r="D332" s="75"/>
      <c r="E332" s="75"/>
      <c r="F332" s="75"/>
      <c r="G332" s="75"/>
      <c r="H332" s="75"/>
      <c r="I332" s="173"/>
      <c r="J332" s="74"/>
    </row>
    <row r="333" spans="1:10" ht="12.75">
      <c r="A333" s="75"/>
      <c r="B333" s="73"/>
      <c r="C333" s="73"/>
      <c r="D333" s="73"/>
      <c r="E333" s="73"/>
      <c r="F333" s="73"/>
      <c r="G333" s="73"/>
      <c r="H333" s="73"/>
      <c r="I333" s="175"/>
      <c r="J333" s="73"/>
    </row>
    <row r="334" spans="1:10" ht="12.75">
      <c r="A334" s="73"/>
      <c r="B334" s="73"/>
      <c r="C334" s="73"/>
      <c r="D334" s="73"/>
      <c r="E334" s="73"/>
      <c r="F334" s="73"/>
      <c r="G334" s="73"/>
      <c r="H334" s="73"/>
      <c r="I334" s="176"/>
      <c r="J334" s="73"/>
    </row>
    <row r="335" spans="1:10" ht="12.75">
      <c r="A335" s="73"/>
      <c r="B335" s="73"/>
      <c r="C335" s="73"/>
      <c r="D335" s="73"/>
      <c r="E335" s="73"/>
      <c r="F335" s="73"/>
      <c r="G335" s="73"/>
      <c r="H335" s="73"/>
      <c r="I335" s="176"/>
      <c r="J335" s="73"/>
    </row>
    <row r="336" spans="1:10" ht="48.75" customHeight="1">
      <c r="A336" s="73"/>
      <c r="B336" s="73"/>
      <c r="C336" s="73"/>
      <c r="D336" s="73"/>
      <c r="E336" s="73"/>
      <c r="F336" s="73"/>
      <c r="G336" s="73"/>
      <c r="H336" s="73"/>
      <c r="I336" s="175"/>
      <c r="J336" s="73"/>
    </row>
    <row r="337" spans="1:10" ht="12.75">
      <c r="A337" s="73"/>
      <c r="B337" s="73"/>
      <c r="C337" s="73"/>
      <c r="D337" s="73"/>
      <c r="E337" s="73"/>
      <c r="F337" s="73"/>
      <c r="G337" s="73"/>
      <c r="H337" s="73"/>
      <c r="I337" s="175"/>
      <c r="J337" s="73"/>
    </row>
    <row r="338" spans="1:10" ht="12.75">
      <c r="A338" s="73"/>
      <c r="B338" s="73"/>
      <c r="C338" s="73"/>
      <c r="D338" s="73"/>
      <c r="E338" s="73"/>
      <c r="F338" s="73"/>
      <c r="G338" s="73"/>
      <c r="H338" s="73"/>
      <c r="I338" s="175"/>
      <c r="J338" s="73"/>
    </row>
    <row r="339" spans="1:10" ht="12.75">
      <c r="A339" s="73"/>
      <c r="B339" s="73"/>
      <c r="C339" s="73"/>
      <c r="D339" s="73"/>
      <c r="E339" s="73"/>
      <c r="F339" s="73"/>
      <c r="G339" s="73"/>
      <c r="H339" s="73"/>
      <c r="I339" s="175"/>
      <c r="J339" s="73"/>
    </row>
    <row r="340" spans="1:10" ht="12.75">
      <c r="A340" s="73"/>
      <c r="B340" s="73"/>
      <c r="C340" s="73"/>
      <c r="D340" s="73"/>
      <c r="E340" s="73"/>
      <c r="F340" s="73"/>
      <c r="G340" s="73"/>
      <c r="H340" s="73"/>
      <c r="I340" s="175"/>
      <c r="J340" s="73"/>
    </row>
    <row r="341" spans="1:10" ht="12.75">
      <c r="A341" s="73"/>
      <c r="B341" s="73"/>
      <c r="C341" s="73"/>
      <c r="D341" s="73"/>
      <c r="E341" s="73"/>
      <c r="F341" s="73"/>
      <c r="G341" s="73"/>
      <c r="H341" s="73"/>
      <c r="I341" s="175"/>
      <c r="J341" s="73"/>
    </row>
    <row r="342" spans="1:10" ht="12.75">
      <c r="A342" s="73"/>
      <c r="B342" s="73"/>
      <c r="C342" s="73"/>
      <c r="D342" s="73"/>
      <c r="E342" s="73"/>
      <c r="F342" s="73"/>
      <c r="G342" s="73"/>
      <c r="H342" s="73"/>
      <c r="I342" s="175"/>
      <c r="J342" s="73"/>
    </row>
    <row r="343" spans="1:10" ht="12.75">
      <c r="A343" s="73"/>
      <c r="B343" s="73"/>
      <c r="C343" s="73"/>
      <c r="D343" s="73"/>
      <c r="E343" s="73"/>
      <c r="F343" s="73"/>
      <c r="G343" s="73"/>
      <c r="H343" s="73"/>
      <c r="I343" s="175"/>
      <c r="J343" s="73"/>
    </row>
    <row r="344" spans="1:10" ht="12.75">
      <c r="A344" s="73"/>
      <c r="B344" s="73"/>
      <c r="C344" s="73"/>
      <c r="D344" s="73"/>
      <c r="E344" s="73"/>
      <c r="F344" s="73"/>
      <c r="G344" s="73"/>
      <c r="H344" s="73"/>
      <c r="I344" s="175"/>
      <c r="J344" s="73"/>
    </row>
    <row r="345" spans="1:10" ht="12.75">
      <c r="A345" s="73"/>
      <c r="B345" s="73"/>
      <c r="C345" s="73"/>
      <c r="D345" s="73"/>
      <c r="E345" s="73"/>
      <c r="F345" s="73"/>
      <c r="G345" s="73"/>
      <c r="H345" s="73"/>
      <c r="I345" s="175"/>
      <c r="J345" s="73"/>
    </row>
    <row r="346" spans="1:10" ht="12.75">
      <c r="A346" s="73"/>
      <c r="B346" s="73"/>
      <c r="C346" s="73"/>
      <c r="D346" s="73"/>
      <c r="E346" s="73"/>
      <c r="F346" s="73"/>
      <c r="G346" s="73"/>
      <c r="H346" s="73"/>
      <c r="I346" s="175"/>
      <c r="J346" s="73"/>
    </row>
    <row r="347" spans="1:10" ht="12.75">
      <c r="A347" s="73"/>
      <c r="B347" s="73"/>
      <c r="C347" s="73"/>
      <c r="D347" s="73"/>
      <c r="E347" s="73"/>
      <c r="F347" s="73"/>
      <c r="G347" s="73"/>
      <c r="H347" s="73"/>
      <c r="I347" s="175"/>
      <c r="J347" s="73"/>
    </row>
    <row r="348" spans="1:10" ht="12.75">
      <c r="A348" s="73"/>
      <c r="B348" s="73"/>
      <c r="C348" s="73"/>
      <c r="D348" s="73"/>
      <c r="E348" s="73"/>
      <c r="F348" s="73"/>
      <c r="G348" s="73"/>
      <c r="H348" s="73"/>
      <c r="I348" s="175"/>
      <c r="J348" s="73"/>
    </row>
    <row r="349" spans="1:10" ht="12.75">
      <c r="A349" s="73"/>
      <c r="B349" s="73"/>
      <c r="C349" s="73"/>
      <c r="D349" s="73"/>
      <c r="E349" s="73"/>
      <c r="F349" s="73"/>
      <c r="G349" s="73"/>
      <c r="H349" s="73"/>
      <c r="I349" s="175"/>
      <c r="J349" s="73"/>
    </row>
    <row r="350" spans="1:10" ht="12.75">
      <c r="A350" s="73"/>
      <c r="B350" s="73"/>
      <c r="C350" s="73"/>
      <c r="D350" s="73"/>
      <c r="E350" s="73"/>
      <c r="F350" s="73"/>
      <c r="G350" s="73"/>
      <c r="H350" s="73"/>
      <c r="I350" s="175"/>
      <c r="J350" s="73"/>
    </row>
    <row r="351" ht="12.75">
      <c r="A351" s="73"/>
    </row>
  </sheetData>
  <sheetProtection/>
  <mergeCells count="11">
    <mergeCell ref="I4:I5"/>
    <mergeCell ref="C4:C5"/>
    <mergeCell ref="D4:H5"/>
    <mergeCell ref="J4:J5"/>
    <mergeCell ref="D326:H326"/>
    <mergeCell ref="A2:K2"/>
    <mergeCell ref="D6:H6"/>
    <mergeCell ref="K4:K5"/>
    <mergeCell ref="H3:I3"/>
    <mergeCell ref="A4:A5"/>
    <mergeCell ref="B4:B5"/>
  </mergeCells>
  <printOptions/>
  <pageMargins left="0.47" right="0.24" top="0.11811023622047245" bottom="0.07874015748031496" header="0.15748031496062992" footer="0.15748031496062992"/>
  <pageSetup fitToHeight="12" fitToWidth="1" horizontalDpi="600" verticalDpi="60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F38"/>
  <sheetViews>
    <sheetView zoomScalePageLayoutView="0" workbookViewId="0" topLeftCell="A22">
      <selection activeCell="DI21" sqref="DI21"/>
    </sheetView>
  </sheetViews>
  <sheetFormatPr defaultColWidth="9.140625" defaultRowHeight="12.75"/>
  <cols>
    <col min="1" max="1" width="2.57421875" style="126" customWidth="1"/>
    <col min="2" max="3" width="3.140625" style="126" customWidth="1"/>
    <col min="4" max="27" width="0.85546875" style="126" customWidth="1"/>
    <col min="28" max="28" width="6.28125" style="126" customWidth="1"/>
    <col min="29" max="33" width="0.85546875" style="126" customWidth="1"/>
    <col min="34" max="34" width="0.85546875" style="126" hidden="1" customWidth="1"/>
    <col min="35" max="35" width="0.85546875" style="126" customWidth="1"/>
    <col min="36" max="36" width="1.1484375" style="126" customWidth="1"/>
    <col min="37" max="37" width="1.28515625" style="126" customWidth="1"/>
    <col min="38" max="38" width="0.9921875" style="126" customWidth="1"/>
    <col min="39" max="40" width="1.1484375" style="126" customWidth="1"/>
    <col min="41" max="43" width="0.85546875" style="126" customWidth="1"/>
    <col min="44" max="45" width="0.13671875" style="126" customWidth="1"/>
    <col min="46" max="47" width="0.85546875" style="126" hidden="1" customWidth="1"/>
    <col min="48" max="48" width="11.421875" style="126" customWidth="1"/>
    <col min="49" max="49" width="0.85546875" style="126" customWidth="1"/>
    <col min="50" max="51" width="0.85546875" style="126" hidden="1" customWidth="1"/>
    <col min="52" max="63" width="0.85546875" style="126" customWidth="1"/>
    <col min="64" max="64" width="0.71875" style="126" customWidth="1"/>
    <col min="65" max="65" width="3.140625" style="126" customWidth="1"/>
    <col min="66" max="66" width="0.85546875" style="126" hidden="1" customWidth="1"/>
    <col min="67" max="67" width="0.42578125" style="126" hidden="1" customWidth="1"/>
    <col min="68" max="69" width="0.85546875" style="126" hidden="1" customWidth="1"/>
    <col min="70" max="70" width="0.2890625" style="126" hidden="1" customWidth="1"/>
    <col min="71" max="74" width="0.85546875" style="126" hidden="1" customWidth="1"/>
    <col min="75" max="87" width="0.85546875" style="126" customWidth="1"/>
    <col min="88" max="91" width="0.85546875" style="126" hidden="1" customWidth="1"/>
    <col min="92" max="92" width="3.57421875" style="126" customWidth="1"/>
    <col min="93" max="107" width="0.85546875" style="126" customWidth="1"/>
    <col min="108" max="108" width="0.2890625" style="126" customWidth="1"/>
    <col min="109" max="109" width="0.9921875" style="125" customWidth="1"/>
    <col min="110" max="110" width="2.421875" style="125" hidden="1" customWidth="1"/>
    <col min="111" max="16384" width="9.140625" style="125" customWidth="1"/>
  </cols>
  <sheetData>
    <row r="1" spans="109:110" ht="12.75">
      <c r="DE1" s="126"/>
      <c r="DF1" s="130" t="s">
        <v>586</v>
      </c>
    </row>
    <row r="2" spans="1:110" ht="12.75">
      <c r="A2" s="241" t="s">
        <v>585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  <c r="AB2" s="241"/>
      <c r="AC2" s="241"/>
      <c r="AD2" s="241"/>
      <c r="AE2" s="241"/>
      <c r="AF2" s="241"/>
      <c r="AG2" s="241"/>
      <c r="AH2" s="241"/>
      <c r="AI2" s="241"/>
      <c r="AJ2" s="241"/>
      <c r="AK2" s="241"/>
      <c r="AL2" s="241"/>
      <c r="AM2" s="241"/>
      <c r="AN2" s="241"/>
      <c r="AO2" s="241"/>
      <c r="AP2" s="241"/>
      <c r="AQ2" s="241"/>
      <c r="AR2" s="241"/>
      <c r="AS2" s="241"/>
      <c r="AT2" s="241"/>
      <c r="AU2" s="241"/>
      <c r="AV2" s="241"/>
      <c r="AW2" s="241"/>
      <c r="AX2" s="241"/>
      <c r="AY2" s="241"/>
      <c r="AZ2" s="241"/>
      <c r="BA2" s="241"/>
      <c r="BB2" s="241"/>
      <c r="BC2" s="241"/>
      <c r="BD2" s="241"/>
      <c r="BE2" s="241"/>
      <c r="BF2" s="241"/>
      <c r="BG2" s="241"/>
      <c r="BH2" s="241"/>
      <c r="BI2" s="241"/>
      <c r="BJ2" s="241"/>
      <c r="BK2" s="241"/>
      <c r="BL2" s="241"/>
      <c r="BM2" s="241"/>
      <c r="BN2" s="241"/>
      <c r="BO2" s="241"/>
      <c r="BP2" s="241"/>
      <c r="BQ2" s="241"/>
      <c r="BR2" s="241"/>
      <c r="BS2" s="241"/>
      <c r="BT2" s="241"/>
      <c r="BU2" s="241"/>
      <c r="BV2" s="241"/>
      <c r="BW2" s="241"/>
      <c r="BX2" s="241"/>
      <c r="BY2" s="241"/>
      <c r="BZ2" s="241"/>
      <c r="CA2" s="241"/>
      <c r="CB2" s="241"/>
      <c r="CC2" s="241"/>
      <c r="CD2" s="241"/>
      <c r="CE2" s="241"/>
      <c r="CF2" s="241"/>
      <c r="CG2" s="241"/>
      <c r="CH2" s="241"/>
      <c r="CI2" s="241"/>
      <c r="CJ2" s="241"/>
      <c r="CK2" s="241"/>
      <c r="CL2" s="241"/>
      <c r="CM2" s="241"/>
      <c r="CN2" s="241"/>
      <c r="CO2" s="241"/>
      <c r="CP2" s="241"/>
      <c r="CQ2" s="241"/>
      <c r="CR2" s="241"/>
      <c r="CS2" s="241"/>
      <c r="CT2" s="241"/>
      <c r="CU2" s="241"/>
      <c r="CV2" s="241"/>
      <c r="CW2" s="241"/>
      <c r="CX2" s="241"/>
      <c r="CY2" s="241"/>
      <c r="CZ2" s="241"/>
      <c r="DA2" s="241"/>
      <c r="DB2" s="241"/>
      <c r="DC2" s="241"/>
      <c r="DD2" s="241"/>
      <c r="DE2" s="241"/>
      <c r="DF2" s="241"/>
    </row>
    <row r="3" spans="1:110" ht="39" customHeight="1">
      <c r="A3" s="242" t="s">
        <v>584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  <c r="W3" s="243"/>
      <c r="X3" s="243"/>
      <c r="Y3" s="243"/>
      <c r="Z3" s="243"/>
      <c r="AA3" s="243"/>
      <c r="AB3" s="243"/>
      <c r="AC3" s="243" t="s">
        <v>583</v>
      </c>
      <c r="AD3" s="243"/>
      <c r="AE3" s="243"/>
      <c r="AF3" s="243"/>
      <c r="AG3" s="243"/>
      <c r="AH3" s="243"/>
      <c r="AI3" s="243" t="s">
        <v>582</v>
      </c>
      <c r="AJ3" s="243"/>
      <c r="AK3" s="243"/>
      <c r="AL3" s="243"/>
      <c r="AM3" s="243"/>
      <c r="AN3" s="243"/>
      <c r="AO3" s="243"/>
      <c r="AP3" s="243"/>
      <c r="AQ3" s="243"/>
      <c r="AR3" s="243"/>
      <c r="AS3" s="243"/>
      <c r="AT3" s="243"/>
      <c r="AU3" s="243"/>
      <c r="AV3" s="243"/>
      <c r="AW3" s="243"/>
      <c r="AX3" s="243"/>
      <c r="AY3" s="243"/>
      <c r="AZ3" s="243" t="s">
        <v>581</v>
      </c>
      <c r="BA3" s="243"/>
      <c r="BB3" s="243"/>
      <c r="BC3" s="243"/>
      <c r="BD3" s="243"/>
      <c r="BE3" s="243"/>
      <c r="BF3" s="243"/>
      <c r="BG3" s="243"/>
      <c r="BH3" s="243"/>
      <c r="BI3" s="243"/>
      <c r="BJ3" s="243"/>
      <c r="BK3" s="243"/>
      <c r="BL3" s="243"/>
      <c r="BM3" s="243"/>
      <c r="BN3" s="243"/>
      <c r="BO3" s="243"/>
      <c r="BP3" s="243"/>
      <c r="BQ3" s="243"/>
      <c r="BR3" s="243"/>
      <c r="BS3" s="243"/>
      <c r="BT3" s="243"/>
      <c r="BU3" s="243"/>
      <c r="BV3" s="243"/>
      <c r="BW3" s="243" t="s">
        <v>18</v>
      </c>
      <c r="BX3" s="243"/>
      <c r="BY3" s="243"/>
      <c r="BZ3" s="243"/>
      <c r="CA3" s="243"/>
      <c r="CB3" s="243"/>
      <c r="CC3" s="243"/>
      <c r="CD3" s="243"/>
      <c r="CE3" s="243"/>
      <c r="CF3" s="243"/>
      <c r="CG3" s="243"/>
      <c r="CH3" s="243"/>
      <c r="CI3" s="243"/>
      <c r="CJ3" s="243"/>
      <c r="CK3" s="243"/>
      <c r="CL3" s="243"/>
      <c r="CM3" s="243"/>
      <c r="CN3" s="243"/>
      <c r="CO3" s="243" t="s">
        <v>19</v>
      </c>
      <c r="CP3" s="243"/>
      <c r="CQ3" s="243"/>
      <c r="CR3" s="243"/>
      <c r="CS3" s="243"/>
      <c r="CT3" s="243"/>
      <c r="CU3" s="243"/>
      <c r="CV3" s="243"/>
      <c r="CW3" s="243"/>
      <c r="CX3" s="243"/>
      <c r="CY3" s="243"/>
      <c r="CZ3" s="243"/>
      <c r="DA3" s="243"/>
      <c r="DB3" s="243"/>
      <c r="DC3" s="243"/>
      <c r="DD3" s="243"/>
      <c r="DE3" s="243"/>
      <c r="DF3" s="243"/>
    </row>
    <row r="4" spans="1:110" ht="13.5" thickBot="1">
      <c r="A4" s="244">
        <v>1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5"/>
      <c r="V4" s="245"/>
      <c r="W4" s="245"/>
      <c r="X4" s="245"/>
      <c r="Y4" s="245"/>
      <c r="Z4" s="245"/>
      <c r="AA4" s="245"/>
      <c r="AB4" s="245"/>
      <c r="AC4" s="246">
        <v>2</v>
      </c>
      <c r="AD4" s="246"/>
      <c r="AE4" s="246"/>
      <c r="AF4" s="246"/>
      <c r="AG4" s="246"/>
      <c r="AH4" s="246"/>
      <c r="AI4" s="246">
        <v>3</v>
      </c>
      <c r="AJ4" s="246"/>
      <c r="AK4" s="246"/>
      <c r="AL4" s="246"/>
      <c r="AM4" s="246"/>
      <c r="AN4" s="246"/>
      <c r="AO4" s="246"/>
      <c r="AP4" s="246"/>
      <c r="AQ4" s="246"/>
      <c r="AR4" s="246"/>
      <c r="AS4" s="246"/>
      <c r="AT4" s="246"/>
      <c r="AU4" s="246"/>
      <c r="AV4" s="246"/>
      <c r="AW4" s="246"/>
      <c r="AX4" s="246"/>
      <c r="AY4" s="246"/>
      <c r="AZ4" s="246">
        <v>4</v>
      </c>
      <c r="BA4" s="246"/>
      <c r="BB4" s="246"/>
      <c r="BC4" s="246"/>
      <c r="BD4" s="246"/>
      <c r="BE4" s="246"/>
      <c r="BF4" s="246"/>
      <c r="BG4" s="246"/>
      <c r="BH4" s="246"/>
      <c r="BI4" s="246"/>
      <c r="BJ4" s="246"/>
      <c r="BK4" s="246"/>
      <c r="BL4" s="246"/>
      <c r="BM4" s="246"/>
      <c r="BN4" s="246"/>
      <c r="BO4" s="246"/>
      <c r="BP4" s="246"/>
      <c r="BQ4" s="246"/>
      <c r="BR4" s="246"/>
      <c r="BS4" s="246"/>
      <c r="BT4" s="246"/>
      <c r="BU4" s="246"/>
      <c r="BV4" s="246"/>
      <c r="BW4" s="246">
        <v>5</v>
      </c>
      <c r="BX4" s="246"/>
      <c r="BY4" s="246"/>
      <c r="BZ4" s="246"/>
      <c r="CA4" s="246"/>
      <c r="CB4" s="246"/>
      <c r="CC4" s="246"/>
      <c r="CD4" s="246"/>
      <c r="CE4" s="246"/>
      <c r="CF4" s="246"/>
      <c r="CG4" s="246"/>
      <c r="CH4" s="246"/>
      <c r="CI4" s="246"/>
      <c r="CJ4" s="246"/>
      <c r="CK4" s="246"/>
      <c r="CL4" s="246"/>
      <c r="CM4" s="246"/>
      <c r="CN4" s="246"/>
      <c r="CO4" s="246">
        <v>6</v>
      </c>
      <c r="CP4" s="246"/>
      <c r="CQ4" s="246"/>
      <c r="CR4" s="246"/>
      <c r="CS4" s="246"/>
      <c r="CT4" s="246"/>
      <c r="CU4" s="246"/>
      <c r="CV4" s="246"/>
      <c r="CW4" s="246"/>
      <c r="CX4" s="246"/>
      <c r="CY4" s="246"/>
      <c r="CZ4" s="246"/>
      <c r="DA4" s="246"/>
      <c r="DB4" s="246"/>
      <c r="DC4" s="246"/>
      <c r="DD4" s="246"/>
      <c r="DE4" s="246"/>
      <c r="DF4" s="246"/>
    </row>
    <row r="5" spans="1:110" ht="25.5" customHeight="1">
      <c r="A5" s="247" t="s">
        <v>580</v>
      </c>
      <c r="B5" s="247"/>
      <c r="C5" s="247"/>
      <c r="D5" s="247"/>
      <c r="E5" s="247"/>
      <c r="F5" s="247"/>
      <c r="G5" s="247"/>
      <c r="H5" s="247"/>
      <c r="I5" s="247"/>
      <c r="J5" s="247"/>
      <c r="K5" s="247"/>
      <c r="L5" s="247"/>
      <c r="M5" s="247"/>
      <c r="N5" s="247"/>
      <c r="O5" s="247"/>
      <c r="P5" s="247"/>
      <c r="Q5" s="247"/>
      <c r="R5" s="247"/>
      <c r="S5" s="247"/>
      <c r="T5" s="247"/>
      <c r="U5" s="247"/>
      <c r="V5" s="247"/>
      <c r="W5" s="247"/>
      <c r="X5" s="247"/>
      <c r="Y5" s="247"/>
      <c r="Z5" s="247"/>
      <c r="AA5" s="247"/>
      <c r="AB5" s="248"/>
      <c r="AC5" s="249" t="s">
        <v>412</v>
      </c>
      <c r="AD5" s="250"/>
      <c r="AE5" s="250"/>
      <c r="AF5" s="250"/>
      <c r="AG5" s="250"/>
      <c r="AH5" s="250"/>
      <c r="AI5" s="250" t="s">
        <v>447</v>
      </c>
      <c r="AJ5" s="250"/>
      <c r="AK5" s="250"/>
      <c r="AL5" s="250"/>
      <c r="AM5" s="250"/>
      <c r="AN5" s="250"/>
      <c r="AO5" s="250"/>
      <c r="AP5" s="250"/>
      <c r="AQ5" s="250"/>
      <c r="AR5" s="250"/>
      <c r="AS5" s="250"/>
      <c r="AT5" s="250"/>
      <c r="AU5" s="250"/>
      <c r="AV5" s="250"/>
      <c r="AW5" s="250"/>
      <c r="AX5" s="250"/>
      <c r="AY5" s="250"/>
      <c r="AZ5" s="251">
        <f>AZ6+AZ18</f>
        <v>45247796</v>
      </c>
      <c r="BA5" s="251"/>
      <c r="BB5" s="251"/>
      <c r="BC5" s="251"/>
      <c r="BD5" s="251"/>
      <c r="BE5" s="251"/>
      <c r="BF5" s="251"/>
      <c r="BG5" s="251"/>
      <c r="BH5" s="251"/>
      <c r="BI5" s="251"/>
      <c r="BJ5" s="251"/>
      <c r="BK5" s="251"/>
      <c r="BL5" s="251"/>
      <c r="BM5" s="251"/>
      <c r="BN5" s="251"/>
      <c r="BO5" s="251"/>
      <c r="BP5" s="251"/>
      <c r="BQ5" s="251"/>
      <c r="BR5" s="251"/>
      <c r="BS5" s="251"/>
      <c r="BT5" s="251"/>
      <c r="BU5" s="251"/>
      <c r="BV5" s="251"/>
      <c r="BW5" s="251">
        <f>BW18</f>
        <v>946558.4399999976</v>
      </c>
      <c r="BX5" s="251"/>
      <c r="BY5" s="251"/>
      <c r="BZ5" s="251"/>
      <c r="CA5" s="251"/>
      <c r="CB5" s="251"/>
      <c r="CC5" s="251"/>
      <c r="CD5" s="251"/>
      <c r="CE5" s="251"/>
      <c r="CF5" s="251"/>
      <c r="CG5" s="251"/>
      <c r="CH5" s="251"/>
      <c r="CI5" s="251"/>
      <c r="CJ5" s="251"/>
      <c r="CK5" s="251"/>
      <c r="CL5" s="251"/>
      <c r="CM5" s="251"/>
      <c r="CN5" s="251"/>
      <c r="CO5" s="251">
        <f>AZ5-BW5</f>
        <v>44301237.56</v>
      </c>
      <c r="CP5" s="251"/>
      <c r="CQ5" s="251"/>
      <c r="CR5" s="251"/>
      <c r="CS5" s="251"/>
      <c r="CT5" s="251"/>
      <c r="CU5" s="251"/>
      <c r="CV5" s="251"/>
      <c r="CW5" s="251"/>
      <c r="CX5" s="251"/>
      <c r="CY5" s="251"/>
      <c r="CZ5" s="251"/>
      <c r="DA5" s="251"/>
      <c r="DB5" s="251"/>
      <c r="DC5" s="251"/>
      <c r="DD5" s="251"/>
      <c r="DE5" s="251"/>
      <c r="DF5" s="251"/>
    </row>
    <row r="6" spans="1:110" ht="12.75" customHeight="1">
      <c r="A6" s="252" t="s">
        <v>26</v>
      </c>
      <c r="B6" s="252"/>
      <c r="C6" s="252"/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2"/>
      <c r="P6" s="252"/>
      <c r="Q6" s="252"/>
      <c r="R6" s="252"/>
      <c r="S6" s="252"/>
      <c r="T6" s="252"/>
      <c r="U6" s="252"/>
      <c r="V6" s="252"/>
      <c r="W6" s="252"/>
      <c r="X6" s="252"/>
      <c r="Y6" s="252"/>
      <c r="Z6" s="252"/>
      <c r="AA6" s="252"/>
      <c r="AB6" s="253"/>
      <c r="AC6" s="254" t="s">
        <v>414</v>
      </c>
      <c r="AD6" s="255"/>
      <c r="AE6" s="255"/>
      <c r="AF6" s="255"/>
      <c r="AG6" s="255"/>
      <c r="AH6" s="256"/>
      <c r="AI6" s="260" t="s">
        <v>63</v>
      </c>
      <c r="AJ6" s="255"/>
      <c r="AK6" s="255"/>
      <c r="AL6" s="255"/>
      <c r="AM6" s="255"/>
      <c r="AN6" s="255"/>
      <c r="AO6" s="255"/>
      <c r="AP6" s="255"/>
      <c r="AQ6" s="255"/>
      <c r="AR6" s="255"/>
      <c r="AS6" s="255"/>
      <c r="AT6" s="255"/>
      <c r="AU6" s="255"/>
      <c r="AV6" s="255"/>
      <c r="AW6" s="255"/>
      <c r="AX6" s="255"/>
      <c r="AY6" s="256"/>
      <c r="AZ6" s="262">
        <f>AZ9</f>
        <v>0</v>
      </c>
      <c r="BA6" s="263"/>
      <c r="BB6" s="263"/>
      <c r="BC6" s="263"/>
      <c r="BD6" s="263"/>
      <c r="BE6" s="263"/>
      <c r="BF6" s="263"/>
      <c r="BG6" s="263"/>
      <c r="BH6" s="263"/>
      <c r="BI6" s="263"/>
      <c r="BJ6" s="263"/>
      <c r="BK6" s="263"/>
      <c r="BL6" s="263"/>
      <c r="BM6" s="263"/>
      <c r="BN6" s="263"/>
      <c r="BO6" s="263"/>
      <c r="BP6" s="263"/>
      <c r="BQ6" s="263"/>
      <c r="BR6" s="263"/>
      <c r="BS6" s="263"/>
      <c r="BT6" s="263"/>
      <c r="BU6" s="263"/>
      <c r="BV6" s="264"/>
      <c r="BW6" s="262">
        <v>0</v>
      </c>
      <c r="BX6" s="263"/>
      <c r="BY6" s="263"/>
      <c r="BZ6" s="263"/>
      <c r="CA6" s="263"/>
      <c r="CB6" s="263"/>
      <c r="CC6" s="263"/>
      <c r="CD6" s="263"/>
      <c r="CE6" s="263"/>
      <c r="CF6" s="263"/>
      <c r="CG6" s="263"/>
      <c r="CH6" s="263"/>
      <c r="CI6" s="263"/>
      <c r="CJ6" s="263"/>
      <c r="CK6" s="263"/>
      <c r="CL6" s="263"/>
      <c r="CM6" s="263"/>
      <c r="CN6" s="264"/>
      <c r="CO6" s="262">
        <v>0</v>
      </c>
      <c r="CP6" s="263"/>
      <c r="CQ6" s="263"/>
      <c r="CR6" s="263"/>
      <c r="CS6" s="263"/>
      <c r="CT6" s="263"/>
      <c r="CU6" s="263"/>
      <c r="CV6" s="263"/>
      <c r="CW6" s="263"/>
      <c r="CX6" s="263"/>
      <c r="CY6" s="263"/>
      <c r="CZ6" s="263"/>
      <c r="DA6" s="263"/>
      <c r="DB6" s="263"/>
      <c r="DC6" s="263"/>
      <c r="DD6" s="263"/>
      <c r="DE6" s="263"/>
      <c r="DF6" s="264"/>
    </row>
    <row r="7" spans="1:110" ht="36.75" customHeight="1">
      <c r="A7" s="268" t="s">
        <v>579</v>
      </c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8"/>
      <c r="X7" s="268"/>
      <c r="Y7" s="268"/>
      <c r="Z7" s="268"/>
      <c r="AA7" s="268"/>
      <c r="AB7" s="269"/>
      <c r="AC7" s="257"/>
      <c r="AD7" s="258"/>
      <c r="AE7" s="258"/>
      <c r="AF7" s="258"/>
      <c r="AG7" s="258"/>
      <c r="AH7" s="259"/>
      <c r="AI7" s="261"/>
      <c r="AJ7" s="258"/>
      <c r="AK7" s="258"/>
      <c r="AL7" s="258"/>
      <c r="AM7" s="258"/>
      <c r="AN7" s="258"/>
      <c r="AO7" s="258"/>
      <c r="AP7" s="258"/>
      <c r="AQ7" s="258"/>
      <c r="AR7" s="258"/>
      <c r="AS7" s="258"/>
      <c r="AT7" s="258"/>
      <c r="AU7" s="258"/>
      <c r="AV7" s="258"/>
      <c r="AW7" s="258"/>
      <c r="AX7" s="258"/>
      <c r="AY7" s="259"/>
      <c r="AZ7" s="265"/>
      <c r="BA7" s="266"/>
      <c r="BB7" s="266"/>
      <c r="BC7" s="266"/>
      <c r="BD7" s="266"/>
      <c r="BE7" s="266"/>
      <c r="BF7" s="266"/>
      <c r="BG7" s="266"/>
      <c r="BH7" s="266"/>
      <c r="BI7" s="266"/>
      <c r="BJ7" s="266"/>
      <c r="BK7" s="266"/>
      <c r="BL7" s="266"/>
      <c r="BM7" s="266"/>
      <c r="BN7" s="266"/>
      <c r="BO7" s="266"/>
      <c r="BP7" s="266"/>
      <c r="BQ7" s="266"/>
      <c r="BR7" s="266"/>
      <c r="BS7" s="266"/>
      <c r="BT7" s="266"/>
      <c r="BU7" s="266"/>
      <c r="BV7" s="267"/>
      <c r="BW7" s="265"/>
      <c r="BX7" s="266"/>
      <c r="BY7" s="266"/>
      <c r="BZ7" s="266"/>
      <c r="CA7" s="266"/>
      <c r="CB7" s="266"/>
      <c r="CC7" s="266"/>
      <c r="CD7" s="266"/>
      <c r="CE7" s="266"/>
      <c r="CF7" s="266"/>
      <c r="CG7" s="266"/>
      <c r="CH7" s="266"/>
      <c r="CI7" s="266"/>
      <c r="CJ7" s="266"/>
      <c r="CK7" s="266"/>
      <c r="CL7" s="266"/>
      <c r="CM7" s="266"/>
      <c r="CN7" s="267"/>
      <c r="CO7" s="265"/>
      <c r="CP7" s="266"/>
      <c r="CQ7" s="266"/>
      <c r="CR7" s="266"/>
      <c r="CS7" s="266"/>
      <c r="CT7" s="266"/>
      <c r="CU7" s="266"/>
      <c r="CV7" s="266"/>
      <c r="CW7" s="266"/>
      <c r="CX7" s="266"/>
      <c r="CY7" s="266"/>
      <c r="CZ7" s="266"/>
      <c r="DA7" s="266"/>
      <c r="DB7" s="266"/>
      <c r="DC7" s="266"/>
      <c r="DD7" s="266"/>
      <c r="DE7" s="266"/>
      <c r="DF7" s="267"/>
    </row>
    <row r="8" spans="1:110" ht="15" customHeight="1">
      <c r="A8" s="276" t="s">
        <v>415</v>
      </c>
      <c r="B8" s="276"/>
      <c r="C8" s="276"/>
      <c r="D8" s="276"/>
      <c r="E8" s="276"/>
      <c r="F8" s="276"/>
      <c r="G8" s="276"/>
      <c r="H8" s="276"/>
      <c r="I8" s="276"/>
      <c r="J8" s="276"/>
      <c r="K8" s="276"/>
      <c r="L8" s="276"/>
      <c r="M8" s="276"/>
      <c r="N8" s="276"/>
      <c r="O8" s="276"/>
      <c r="P8" s="276"/>
      <c r="Q8" s="276"/>
      <c r="R8" s="276"/>
      <c r="S8" s="276"/>
      <c r="T8" s="276"/>
      <c r="U8" s="276"/>
      <c r="V8" s="276"/>
      <c r="W8" s="276"/>
      <c r="X8" s="276"/>
      <c r="Y8" s="276"/>
      <c r="Z8" s="276"/>
      <c r="AA8" s="276"/>
      <c r="AB8" s="277"/>
      <c r="AC8" s="273"/>
      <c r="AD8" s="274"/>
      <c r="AE8" s="274"/>
      <c r="AF8" s="274"/>
      <c r="AG8" s="274"/>
      <c r="AH8" s="274"/>
      <c r="AI8" s="274"/>
      <c r="AJ8" s="274"/>
      <c r="AK8" s="274"/>
      <c r="AL8" s="274"/>
      <c r="AM8" s="274"/>
      <c r="AN8" s="274"/>
      <c r="AO8" s="274"/>
      <c r="AP8" s="274"/>
      <c r="AQ8" s="274"/>
      <c r="AR8" s="274"/>
      <c r="AS8" s="274"/>
      <c r="AT8" s="274"/>
      <c r="AU8" s="274"/>
      <c r="AV8" s="274"/>
      <c r="AW8" s="274"/>
      <c r="AX8" s="274"/>
      <c r="AY8" s="274"/>
      <c r="AZ8" s="275"/>
      <c r="BA8" s="275"/>
      <c r="BB8" s="275"/>
      <c r="BC8" s="275"/>
      <c r="BD8" s="275"/>
      <c r="BE8" s="275"/>
      <c r="BF8" s="275"/>
      <c r="BG8" s="275"/>
      <c r="BH8" s="275"/>
      <c r="BI8" s="275"/>
      <c r="BJ8" s="275"/>
      <c r="BK8" s="275"/>
      <c r="BL8" s="275"/>
      <c r="BM8" s="275"/>
      <c r="BN8" s="275"/>
      <c r="BO8" s="275"/>
      <c r="BP8" s="275"/>
      <c r="BQ8" s="275"/>
      <c r="BR8" s="275"/>
      <c r="BS8" s="275"/>
      <c r="BT8" s="275"/>
      <c r="BU8" s="275"/>
      <c r="BV8" s="275"/>
      <c r="BW8" s="275"/>
      <c r="BX8" s="275"/>
      <c r="BY8" s="275"/>
      <c r="BZ8" s="275"/>
      <c r="CA8" s="275"/>
      <c r="CB8" s="275"/>
      <c r="CC8" s="275"/>
      <c r="CD8" s="275"/>
      <c r="CE8" s="275"/>
      <c r="CF8" s="275"/>
      <c r="CG8" s="275"/>
      <c r="CH8" s="275"/>
      <c r="CI8" s="275"/>
      <c r="CJ8" s="275"/>
      <c r="CK8" s="275"/>
      <c r="CL8" s="275"/>
      <c r="CM8" s="275"/>
      <c r="CN8" s="275"/>
      <c r="CO8" s="275"/>
      <c r="CP8" s="275"/>
      <c r="CQ8" s="275"/>
      <c r="CR8" s="275"/>
      <c r="CS8" s="275"/>
      <c r="CT8" s="275"/>
      <c r="CU8" s="275"/>
      <c r="CV8" s="275"/>
      <c r="CW8" s="275"/>
      <c r="CX8" s="275"/>
      <c r="CY8" s="275"/>
      <c r="CZ8" s="275"/>
      <c r="DA8" s="275"/>
      <c r="DB8" s="275"/>
      <c r="DC8" s="275"/>
      <c r="DD8" s="275"/>
      <c r="DE8" s="275"/>
      <c r="DF8" s="275"/>
    </row>
    <row r="9" spans="1:110" ht="29.25" customHeight="1">
      <c r="A9" s="270" t="s">
        <v>578</v>
      </c>
      <c r="B9" s="271"/>
      <c r="C9" s="271"/>
      <c r="D9" s="271"/>
      <c r="E9" s="271"/>
      <c r="F9" s="271"/>
      <c r="G9" s="271"/>
      <c r="H9" s="271"/>
      <c r="I9" s="271"/>
      <c r="J9" s="271"/>
      <c r="K9" s="271"/>
      <c r="L9" s="271"/>
      <c r="M9" s="271"/>
      <c r="N9" s="271"/>
      <c r="O9" s="271"/>
      <c r="P9" s="271"/>
      <c r="Q9" s="271"/>
      <c r="R9" s="271"/>
      <c r="S9" s="271"/>
      <c r="T9" s="271"/>
      <c r="U9" s="271"/>
      <c r="V9" s="271"/>
      <c r="W9" s="271"/>
      <c r="X9" s="271"/>
      <c r="Y9" s="271"/>
      <c r="Z9" s="271"/>
      <c r="AA9" s="271"/>
      <c r="AB9" s="272"/>
      <c r="AC9" s="273" t="s">
        <v>414</v>
      </c>
      <c r="AD9" s="274"/>
      <c r="AE9" s="274"/>
      <c r="AF9" s="274"/>
      <c r="AG9" s="274"/>
      <c r="AH9" s="274"/>
      <c r="AI9" s="274" t="s">
        <v>577</v>
      </c>
      <c r="AJ9" s="274"/>
      <c r="AK9" s="274"/>
      <c r="AL9" s="274"/>
      <c r="AM9" s="274"/>
      <c r="AN9" s="274"/>
      <c r="AO9" s="274"/>
      <c r="AP9" s="274"/>
      <c r="AQ9" s="274"/>
      <c r="AR9" s="274"/>
      <c r="AS9" s="274"/>
      <c r="AT9" s="274"/>
      <c r="AU9" s="274"/>
      <c r="AV9" s="274"/>
      <c r="AW9" s="274"/>
      <c r="AX9" s="274"/>
      <c r="AY9" s="274"/>
      <c r="AZ9" s="275">
        <f>AZ10</f>
        <v>0</v>
      </c>
      <c r="BA9" s="275"/>
      <c r="BB9" s="275"/>
      <c r="BC9" s="275"/>
      <c r="BD9" s="275"/>
      <c r="BE9" s="275"/>
      <c r="BF9" s="275"/>
      <c r="BG9" s="275"/>
      <c r="BH9" s="275"/>
      <c r="BI9" s="275"/>
      <c r="BJ9" s="275"/>
      <c r="BK9" s="275"/>
      <c r="BL9" s="275"/>
      <c r="BM9" s="275"/>
      <c r="BN9" s="275"/>
      <c r="BO9" s="275"/>
      <c r="BP9" s="275"/>
      <c r="BQ9" s="275"/>
      <c r="BR9" s="275"/>
      <c r="BS9" s="275"/>
      <c r="BT9" s="275"/>
      <c r="BU9" s="275"/>
      <c r="BV9" s="275"/>
      <c r="BW9" s="275">
        <f>BW10</f>
        <v>0</v>
      </c>
      <c r="BX9" s="275"/>
      <c r="BY9" s="275"/>
      <c r="BZ9" s="275"/>
      <c r="CA9" s="275"/>
      <c r="CB9" s="275"/>
      <c r="CC9" s="275"/>
      <c r="CD9" s="275"/>
      <c r="CE9" s="275"/>
      <c r="CF9" s="275"/>
      <c r="CG9" s="275"/>
      <c r="CH9" s="275"/>
      <c r="CI9" s="275"/>
      <c r="CJ9" s="275"/>
      <c r="CK9" s="275"/>
      <c r="CL9" s="275"/>
      <c r="CM9" s="275"/>
      <c r="CN9" s="275"/>
      <c r="CO9" s="275">
        <f>CO10</f>
        <v>0</v>
      </c>
      <c r="CP9" s="275"/>
      <c r="CQ9" s="275"/>
      <c r="CR9" s="275"/>
      <c r="CS9" s="275"/>
      <c r="CT9" s="275"/>
      <c r="CU9" s="275"/>
      <c r="CV9" s="275"/>
      <c r="CW9" s="275"/>
      <c r="CX9" s="275"/>
      <c r="CY9" s="275"/>
      <c r="CZ9" s="275"/>
      <c r="DA9" s="275"/>
      <c r="DB9" s="275"/>
      <c r="DC9" s="275"/>
      <c r="DD9" s="275"/>
      <c r="DE9" s="275"/>
      <c r="DF9" s="275"/>
    </row>
    <row r="10" spans="1:110" ht="36" customHeight="1">
      <c r="A10" s="270" t="s">
        <v>576</v>
      </c>
      <c r="B10" s="271"/>
      <c r="C10" s="271"/>
      <c r="D10" s="271"/>
      <c r="E10" s="271"/>
      <c r="F10" s="271"/>
      <c r="G10" s="271"/>
      <c r="H10" s="271"/>
      <c r="I10" s="271"/>
      <c r="J10" s="271"/>
      <c r="K10" s="271"/>
      <c r="L10" s="271"/>
      <c r="M10" s="271"/>
      <c r="N10" s="271"/>
      <c r="O10" s="271"/>
      <c r="P10" s="271"/>
      <c r="Q10" s="271"/>
      <c r="R10" s="271"/>
      <c r="S10" s="271"/>
      <c r="T10" s="271"/>
      <c r="U10" s="271"/>
      <c r="V10" s="271"/>
      <c r="W10" s="271"/>
      <c r="X10" s="271"/>
      <c r="Y10" s="271"/>
      <c r="Z10" s="271"/>
      <c r="AA10" s="271"/>
      <c r="AB10" s="272"/>
      <c r="AC10" s="273" t="s">
        <v>414</v>
      </c>
      <c r="AD10" s="274"/>
      <c r="AE10" s="274"/>
      <c r="AF10" s="274"/>
      <c r="AG10" s="274"/>
      <c r="AH10" s="274"/>
      <c r="AI10" s="274" t="s">
        <v>575</v>
      </c>
      <c r="AJ10" s="274"/>
      <c r="AK10" s="274"/>
      <c r="AL10" s="274"/>
      <c r="AM10" s="274"/>
      <c r="AN10" s="274"/>
      <c r="AO10" s="274"/>
      <c r="AP10" s="274"/>
      <c r="AQ10" s="274"/>
      <c r="AR10" s="274"/>
      <c r="AS10" s="274"/>
      <c r="AT10" s="274"/>
      <c r="AU10" s="274"/>
      <c r="AV10" s="274"/>
      <c r="AW10" s="274"/>
      <c r="AX10" s="274"/>
      <c r="AY10" s="274"/>
      <c r="AZ10" s="275">
        <f>AZ11</f>
        <v>0</v>
      </c>
      <c r="BA10" s="275"/>
      <c r="BB10" s="275"/>
      <c r="BC10" s="275"/>
      <c r="BD10" s="275"/>
      <c r="BE10" s="275"/>
      <c r="BF10" s="275"/>
      <c r="BG10" s="275"/>
      <c r="BH10" s="275"/>
      <c r="BI10" s="275"/>
      <c r="BJ10" s="275"/>
      <c r="BK10" s="275"/>
      <c r="BL10" s="275"/>
      <c r="BM10" s="275"/>
      <c r="BN10" s="275"/>
      <c r="BO10" s="275"/>
      <c r="BP10" s="275"/>
      <c r="BQ10" s="275"/>
      <c r="BR10" s="275"/>
      <c r="BS10" s="275"/>
      <c r="BT10" s="275"/>
      <c r="BU10" s="275"/>
      <c r="BV10" s="275"/>
      <c r="BW10" s="275">
        <f>BW11</f>
        <v>0</v>
      </c>
      <c r="BX10" s="275"/>
      <c r="BY10" s="275"/>
      <c r="BZ10" s="275"/>
      <c r="CA10" s="275"/>
      <c r="CB10" s="275"/>
      <c r="CC10" s="275"/>
      <c r="CD10" s="275"/>
      <c r="CE10" s="275"/>
      <c r="CF10" s="275"/>
      <c r="CG10" s="275"/>
      <c r="CH10" s="275"/>
      <c r="CI10" s="275"/>
      <c r="CJ10" s="275"/>
      <c r="CK10" s="275"/>
      <c r="CL10" s="275"/>
      <c r="CM10" s="275"/>
      <c r="CN10" s="275"/>
      <c r="CO10" s="275">
        <f>CO11</f>
        <v>0</v>
      </c>
      <c r="CP10" s="275"/>
      <c r="CQ10" s="275"/>
      <c r="CR10" s="275"/>
      <c r="CS10" s="275"/>
      <c r="CT10" s="275"/>
      <c r="CU10" s="275"/>
      <c r="CV10" s="275"/>
      <c r="CW10" s="275"/>
      <c r="CX10" s="275"/>
      <c r="CY10" s="275"/>
      <c r="CZ10" s="275"/>
      <c r="DA10" s="275"/>
      <c r="DB10" s="275"/>
      <c r="DC10" s="275"/>
      <c r="DD10" s="275"/>
      <c r="DE10" s="275"/>
      <c r="DF10" s="275"/>
    </row>
    <row r="11" spans="1:110" ht="49.5" customHeight="1">
      <c r="A11" s="270" t="s">
        <v>574</v>
      </c>
      <c r="B11" s="271"/>
      <c r="C11" s="271"/>
      <c r="D11" s="271"/>
      <c r="E11" s="271"/>
      <c r="F11" s="271"/>
      <c r="G11" s="271"/>
      <c r="H11" s="271"/>
      <c r="I11" s="271"/>
      <c r="J11" s="271"/>
      <c r="K11" s="271"/>
      <c r="L11" s="271"/>
      <c r="M11" s="271"/>
      <c r="N11" s="271"/>
      <c r="O11" s="271"/>
      <c r="P11" s="271"/>
      <c r="Q11" s="271"/>
      <c r="R11" s="271"/>
      <c r="S11" s="271"/>
      <c r="T11" s="271"/>
      <c r="U11" s="271"/>
      <c r="V11" s="271"/>
      <c r="W11" s="271"/>
      <c r="X11" s="271"/>
      <c r="Y11" s="271"/>
      <c r="Z11" s="271"/>
      <c r="AA11" s="271"/>
      <c r="AB11" s="272"/>
      <c r="AC11" s="273" t="s">
        <v>414</v>
      </c>
      <c r="AD11" s="274"/>
      <c r="AE11" s="274"/>
      <c r="AF11" s="274"/>
      <c r="AG11" s="274"/>
      <c r="AH11" s="274"/>
      <c r="AI11" s="274" t="s">
        <v>573</v>
      </c>
      <c r="AJ11" s="274"/>
      <c r="AK11" s="274"/>
      <c r="AL11" s="274"/>
      <c r="AM11" s="274"/>
      <c r="AN11" s="274"/>
      <c r="AO11" s="274"/>
      <c r="AP11" s="274"/>
      <c r="AQ11" s="274"/>
      <c r="AR11" s="274"/>
      <c r="AS11" s="274"/>
      <c r="AT11" s="274"/>
      <c r="AU11" s="274"/>
      <c r="AV11" s="274"/>
      <c r="AW11" s="274"/>
      <c r="AX11" s="274"/>
      <c r="AY11" s="274"/>
      <c r="AZ11" s="275">
        <v>0</v>
      </c>
      <c r="BA11" s="275"/>
      <c r="BB11" s="275"/>
      <c r="BC11" s="275"/>
      <c r="BD11" s="275"/>
      <c r="BE11" s="275"/>
      <c r="BF11" s="275"/>
      <c r="BG11" s="275"/>
      <c r="BH11" s="275"/>
      <c r="BI11" s="275"/>
      <c r="BJ11" s="275"/>
      <c r="BK11" s="275"/>
      <c r="BL11" s="275"/>
      <c r="BM11" s="275"/>
      <c r="BN11" s="275"/>
      <c r="BO11" s="275"/>
      <c r="BP11" s="275"/>
      <c r="BQ11" s="275"/>
      <c r="BR11" s="275"/>
      <c r="BS11" s="275"/>
      <c r="BT11" s="275"/>
      <c r="BU11" s="275"/>
      <c r="BV11" s="275"/>
      <c r="BW11" s="275">
        <v>0</v>
      </c>
      <c r="BX11" s="275"/>
      <c r="BY11" s="275"/>
      <c r="BZ11" s="275"/>
      <c r="CA11" s="275"/>
      <c r="CB11" s="275"/>
      <c r="CC11" s="275"/>
      <c r="CD11" s="275"/>
      <c r="CE11" s="275"/>
      <c r="CF11" s="275"/>
      <c r="CG11" s="275"/>
      <c r="CH11" s="275"/>
      <c r="CI11" s="275"/>
      <c r="CJ11" s="275"/>
      <c r="CK11" s="275"/>
      <c r="CL11" s="275"/>
      <c r="CM11" s="275"/>
      <c r="CN11" s="275"/>
      <c r="CO11" s="275">
        <f>AZ11-BW11</f>
        <v>0</v>
      </c>
      <c r="CP11" s="275"/>
      <c r="CQ11" s="275"/>
      <c r="CR11" s="275"/>
      <c r="CS11" s="275"/>
      <c r="CT11" s="275"/>
      <c r="CU11" s="275"/>
      <c r="CV11" s="275"/>
      <c r="CW11" s="275"/>
      <c r="CX11" s="275"/>
      <c r="CY11" s="275"/>
      <c r="CZ11" s="275"/>
      <c r="DA11" s="275"/>
      <c r="DB11" s="275"/>
      <c r="DC11" s="275"/>
      <c r="DD11" s="275"/>
      <c r="DE11" s="275"/>
      <c r="DF11" s="275"/>
    </row>
    <row r="12" spans="1:110" ht="50.25" customHeight="1">
      <c r="A12" s="270" t="s">
        <v>572</v>
      </c>
      <c r="B12" s="271"/>
      <c r="C12" s="271"/>
      <c r="D12" s="271"/>
      <c r="E12" s="271"/>
      <c r="F12" s="271"/>
      <c r="G12" s="271"/>
      <c r="H12" s="271"/>
      <c r="I12" s="271"/>
      <c r="J12" s="271"/>
      <c r="K12" s="271"/>
      <c r="L12" s="271"/>
      <c r="M12" s="271"/>
      <c r="N12" s="271"/>
      <c r="O12" s="271"/>
      <c r="P12" s="271"/>
      <c r="Q12" s="271"/>
      <c r="R12" s="271"/>
      <c r="S12" s="271"/>
      <c r="T12" s="271"/>
      <c r="U12" s="271"/>
      <c r="V12" s="271"/>
      <c r="W12" s="271"/>
      <c r="X12" s="271"/>
      <c r="Y12" s="271"/>
      <c r="Z12" s="271"/>
      <c r="AA12" s="271"/>
      <c r="AB12" s="272"/>
      <c r="AC12" s="273" t="s">
        <v>414</v>
      </c>
      <c r="AD12" s="274"/>
      <c r="AE12" s="274"/>
      <c r="AF12" s="274"/>
      <c r="AG12" s="274"/>
      <c r="AH12" s="274"/>
      <c r="AI12" s="274" t="s">
        <v>571</v>
      </c>
      <c r="AJ12" s="274"/>
      <c r="AK12" s="274"/>
      <c r="AL12" s="274"/>
      <c r="AM12" s="274"/>
      <c r="AN12" s="274"/>
      <c r="AO12" s="274"/>
      <c r="AP12" s="274"/>
      <c r="AQ12" s="274"/>
      <c r="AR12" s="274"/>
      <c r="AS12" s="274"/>
      <c r="AT12" s="274"/>
      <c r="AU12" s="274"/>
      <c r="AV12" s="274"/>
      <c r="AW12" s="274"/>
      <c r="AX12" s="274"/>
      <c r="AY12" s="274"/>
      <c r="AZ12" s="275">
        <v>2000000</v>
      </c>
      <c r="BA12" s="275"/>
      <c r="BB12" s="275"/>
      <c r="BC12" s="275"/>
      <c r="BD12" s="275"/>
      <c r="BE12" s="275"/>
      <c r="BF12" s="275"/>
      <c r="BG12" s="275"/>
      <c r="BH12" s="275"/>
      <c r="BI12" s="275"/>
      <c r="BJ12" s="275"/>
      <c r="BK12" s="275"/>
      <c r="BL12" s="275"/>
      <c r="BM12" s="275"/>
      <c r="BN12" s="275"/>
      <c r="BO12" s="275"/>
      <c r="BP12" s="275"/>
      <c r="BQ12" s="275"/>
      <c r="BR12" s="275"/>
      <c r="BS12" s="275"/>
      <c r="BT12" s="275"/>
      <c r="BU12" s="275"/>
      <c r="BV12" s="275"/>
      <c r="BW12" s="275">
        <v>0</v>
      </c>
      <c r="BX12" s="275"/>
      <c r="BY12" s="275"/>
      <c r="BZ12" s="275"/>
      <c r="CA12" s="275"/>
      <c r="CB12" s="275"/>
      <c r="CC12" s="275"/>
      <c r="CD12" s="275"/>
      <c r="CE12" s="275"/>
      <c r="CF12" s="275"/>
      <c r="CG12" s="275"/>
      <c r="CH12" s="275"/>
      <c r="CI12" s="275"/>
      <c r="CJ12" s="275"/>
      <c r="CK12" s="275"/>
      <c r="CL12" s="275"/>
      <c r="CM12" s="275"/>
      <c r="CN12" s="275"/>
      <c r="CO12" s="275">
        <f>AZ12</f>
        <v>2000000</v>
      </c>
      <c r="CP12" s="275"/>
      <c r="CQ12" s="275"/>
      <c r="CR12" s="275"/>
      <c r="CS12" s="275"/>
      <c r="CT12" s="275"/>
      <c r="CU12" s="275"/>
      <c r="CV12" s="275"/>
      <c r="CW12" s="275"/>
      <c r="CX12" s="275"/>
      <c r="CY12" s="275"/>
      <c r="CZ12" s="275"/>
      <c r="DA12" s="275"/>
      <c r="DB12" s="275"/>
      <c r="DC12" s="275"/>
      <c r="DD12" s="275"/>
      <c r="DE12" s="275"/>
      <c r="DF12" s="275"/>
    </row>
    <row r="13" spans="1:110" ht="62.25" customHeight="1">
      <c r="A13" s="270" t="s">
        <v>570</v>
      </c>
      <c r="B13" s="271"/>
      <c r="C13" s="271"/>
      <c r="D13" s="271"/>
      <c r="E13" s="271"/>
      <c r="F13" s="271"/>
      <c r="G13" s="271"/>
      <c r="H13" s="271"/>
      <c r="I13" s="271"/>
      <c r="J13" s="271"/>
      <c r="K13" s="271"/>
      <c r="L13" s="271"/>
      <c r="M13" s="271"/>
      <c r="N13" s="271"/>
      <c r="O13" s="271"/>
      <c r="P13" s="271"/>
      <c r="Q13" s="271"/>
      <c r="R13" s="271"/>
      <c r="S13" s="271"/>
      <c r="T13" s="271"/>
      <c r="U13" s="271"/>
      <c r="V13" s="271"/>
      <c r="W13" s="271"/>
      <c r="X13" s="271"/>
      <c r="Y13" s="271"/>
      <c r="Z13" s="271"/>
      <c r="AA13" s="271"/>
      <c r="AB13" s="272"/>
      <c r="AC13" s="273" t="s">
        <v>414</v>
      </c>
      <c r="AD13" s="274"/>
      <c r="AE13" s="274"/>
      <c r="AF13" s="274"/>
      <c r="AG13" s="274"/>
      <c r="AH13" s="274"/>
      <c r="AI13" s="274" t="s">
        <v>569</v>
      </c>
      <c r="AJ13" s="274"/>
      <c r="AK13" s="274"/>
      <c r="AL13" s="274"/>
      <c r="AM13" s="274"/>
      <c r="AN13" s="274"/>
      <c r="AO13" s="274"/>
      <c r="AP13" s="274"/>
      <c r="AQ13" s="274"/>
      <c r="AR13" s="274"/>
      <c r="AS13" s="274"/>
      <c r="AT13" s="274"/>
      <c r="AU13" s="274"/>
      <c r="AV13" s="274"/>
      <c r="AW13" s="274"/>
      <c r="AX13" s="274"/>
      <c r="AY13" s="274"/>
      <c r="AZ13" s="275">
        <v>2000000</v>
      </c>
      <c r="BA13" s="275"/>
      <c r="BB13" s="275"/>
      <c r="BC13" s="275"/>
      <c r="BD13" s="275"/>
      <c r="BE13" s="275"/>
      <c r="BF13" s="275"/>
      <c r="BG13" s="275"/>
      <c r="BH13" s="275"/>
      <c r="BI13" s="275"/>
      <c r="BJ13" s="275"/>
      <c r="BK13" s="275"/>
      <c r="BL13" s="275"/>
      <c r="BM13" s="275"/>
      <c r="BN13" s="275"/>
      <c r="BO13" s="275"/>
      <c r="BP13" s="275"/>
      <c r="BQ13" s="275"/>
      <c r="BR13" s="275"/>
      <c r="BS13" s="275"/>
      <c r="BT13" s="275"/>
      <c r="BU13" s="275"/>
      <c r="BV13" s="275"/>
      <c r="BW13" s="275">
        <v>0</v>
      </c>
      <c r="BX13" s="275"/>
      <c r="BY13" s="275"/>
      <c r="BZ13" s="275"/>
      <c r="CA13" s="275"/>
      <c r="CB13" s="275"/>
      <c r="CC13" s="275"/>
      <c r="CD13" s="275"/>
      <c r="CE13" s="275"/>
      <c r="CF13" s="275"/>
      <c r="CG13" s="275"/>
      <c r="CH13" s="275"/>
      <c r="CI13" s="275"/>
      <c r="CJ13" s="275"/>
      <c r="CK13" s="275"/>
      <c r="CL13" s="275"/>
      <c r="CM13" s="275"/>
      <c r="CN13" s="275"/>
      <c r="CO13" s="275">
        <f>AZ13</f>
        <v>2000000</v>
      </c>
      <c r="CP13" s="275"/>
      <c r="CQ13" s="275"/>
      <c r="CR13" s="275"/>
      <c r="CS13" s="275"/>
      <c r="CT13" s="275"/>
      <c r="CU13" s="275"/>
      <c r="CV13" s="275"/>
      <c r="CW13" s="275"/>
      <c r="CX13" s="275"/>
      <c r="CY13" s="275"/>
      <c r="CZ13" s="275"/>
      <c r="DA13" s="275"/>
      <c r="DB13" s="275"/>
      <c r="DC13" s="275"/>
      <c r="DD13" s="275"/>
      <c r="DE13" s="275"/>
      <c r="DF13" s="275"/>
    </row>
    <row r="14" spans="1:110" ht="61.5" customHeight="1">
      <c r="A14" s="278" t="s">
        <v>568</v>
      </c>
      <c r="B14" s="279"/>
      <c r="C14" s="279"/>
      <c r="D14" s="279"/>
      <c r="E14" s="279"/>
      <c r="F14" s="279"/>
      <c r="G14" s="279"/>
      <c r="H14" s="279"/>
      <c r="I14" s="279"/>
      <c r="J14" s="279"/>
      <c r="K14" s="279"/>
      <c r="L14" s="279"/>
      <c r="M14" s="279"/>
      <c r="N14" s="279"/>
      <c r="O14" s="279"/>
      <c r="P14" s="279"/>
      <c r="Q14" s="279"/>
      <c r="R14" s="279"/>
      <c r="S14" s="279"/>
      <c r="T14" s="279"/>
      <c r="U14" s="279"/>
      <c r="V14" s="279"/>
      <c r="W14" s="279"/>
      <c r="X14" s="279"/>
      <c r="Y14" s="279"/>
      <c r="Z14" s="279"/>
      <c r="AA14" s="279"/>
      <c r="AB14" s="280"/>
      <c r="AC14" s="273" t="s">
        <v>414</v>
      </c>
      <c r="AD14" s="274"/>
      <c r="AE14" s="274"/>
      <c r="AF14" s="274"/>
      <c r="AG14" s="274"/>
      <c r="AH14" s="274"/>
      <c r="AI14" s="274" t="s">
        <v>567</v>
      </c>
      <c r="AJ14" s="274"/>
      <c r="AK14" s="274"/>
      <c r="AL14" s="274"/>
      <c r="AM14" s="274"/>
      <c r="AN14" s="274"/>
      <c r="AO14" s="274"/>
      <c r="AP14" s="274"/>
      <c r="AQ14" s="274"/>
      <c r="AR14" s="274"/>
      <c r="AS14" s="274"/>
      <c r="AT14" s="274"/>
      <c r="AU14" s="274"/>
      <c r="AV14" s="274"/>
      <c r="AW14" s="274"/>
      <c r="AX14" s="274"/>
      <c r="AY14" s="274"/>
      <c r="AZ14" s="275">
        <v>-2000000</v>
      </c>
      <c r="BA14" s="275"/>
      <c r="BB14" s="275"/>
      <c r="BC14" s="275"/>
      <c r="BD14" s="275"/>
      <c r="BE14" s="275"/>
      <c r="BF14" s="275"/>
      <c r="BG14" s="275"/>
      <c r="BH14" s="275"/>
      <c r="BI14" s="275"/>
      <c r="BJ14" s="275"/>
      <c r="BK14" s="275"/>
      <c r="BL14" s="275"/>
      <c r="BM14" s="275"/>
      <c r="BN14" s="275"/>
      <c r="BO14" s="275"/>
      <c r="BP14" s="275"/>
      <c r="BQ14" s="275"/>
      <c r="BR14" s="275"/>
      <c r="BS14" s="275"/>
      <c r="BT14" s="275"/>
      <c r="BU14" s="275"/>
      <c r="BV14" s="275"/>
      <c r="BW14" s="275">
        <v>0</v>
      </c>
      <c r="BX14" s="275"/>
      <c r="BY14" s="275"/>
      <c r="BZ14" s="275"/>
      <c r="CA14" s="275"/>
      <c r="CB14" s="275"/>
      <c r="CC14" s="275"/>
      <c r="CD14" s="275"/>
      <c r="CE14" s="275"/>
      <c r="CF14" s="275"/>
      <c r="CG14" s="275"/>
      <c r="CH14" s="275"/>
      <c r="CI14" s="275"/>
      <c r="CJ14" s="275"/>
      <c r="CK14" s="275"/>
      <c r="CL14" s="275"/>
      <c r="CM14" s="275"/>
      <c r="CN14" s="275"/>
      <c r="CO14" s="275">
        <f>AZ14</f>
        <v>-2000000</v>
      </c>
      <c r="CP14" s="275"/>
      <c r="CQ14" s="275"/>
      <c r="CR14" s="275"/>
      <c r="CS14" s="275"/>
      <c r="CT14" s="275"/>
      <c r="CU14" s="275"/>
      <c r="CV14" s="275"/>
      <c r="CW14" s="275"/>
      <c r="CX14" s="275"/>
      <c r="CY14" s="275"/>
      <c r="CZ14" s="275"/>
      <c r="DA14" s="275"/>
      <c r="DB14" s="275"/>
      <c r="DC14" s="275"/>
      <c r="DD14" s="275"/>
      <c r="DE14" s="275"/>
      <c r="DF14" s="275"/>
    </row>
    <row r="15" spans="1:110" ht="62.25" customHeight="1">
      <c r="A15" s="278" t="s">
        <v>566</v>
      </c>
      <c r="B15" s="279"/>
      <c r="C15" s="279"/>
      <c r="D15" s="279"/>
      <c r="E15" s="279"/>
      <c r="F15" s="279"/>
      <c r="G15" s="279"/>
      <c r="H15" s="279"/>
      <c r="I15" s="279"/>
      <c r="J15" s="279"/>
      <c r="K15" s="279"/>
      <c r="L15" s="279"/>
      <c r="M15" s="279"/>
      <c r="N15" s="279"/>
      <c r="O15" s="279"/>
      <c r="P15" s="279"/>
      <c r="Q15" s="279"/>
      <c r="R15" s="279"/>
      <c r="S15" s="279"/>
      <c r="T15" s="279"/>
      <c r="U15" s="279"/>
      <c r="V15" s="279"/>
      <c r="W15" s="279"/>
      <c r="X15" s="279"/>
      <c r="Y15" s="279"/>
      <c r="Z15" s="279"/>
      <c r="AA15" s="279"/>
      <c r="AB15" s="280"/>
      <c r="AC15" s="273" t="s">
        <v>414</v>
      </c>
      <c r="AD15" s="274"/>
      <c r="AE15" s="274"/>
      <c r="AF15" s="274"/>
      <c r="AG15" s="274"/>
      <c r="AH15" s="274"/>
      <c r="AI15" s="274" t="s">
        <v>565</v>
      </c>
      <c r="AJ15" s="274"/>
      <c r="AK15" s="274"/>
      <c r="AL15" s="274"/>
      <c r="AM15" s="274"/>
      <c r="AN15" s="274"/>
      <c r="AO15" s="274"/>
      <c r="AP15" s="274"/>
      <c r="AQ15" s="274"/>
      <c r="AR15" s="274"/>
      <c r="AS15" s="274"/>
      <c r="AT15" s="274"/>
      <c r="AU15" s="274"/>
      <c r="AV15" s="274"/>
      <c r="AW15" s="274"/>
      <c r="AX15" s="274"/>
      <c r="AY15" s="274"/>
      <c r="AZ15" s="275">
        <v>-2000000</v>
      </c>
      <c r="BA15" s="275"/>
      <c r="BB15" s="275"/>
      <c r="BC15" s="275"/>
      <c r="BD15" s="275"/>
      <c r="BE15" s="275"/>
      <c r="BF15" s="275"/>
      <c r="BG15" s="275"/>
      <c r="BH15" s="275"/>
      <c r="BI15" s="275"/>
      <c r="BJ15" s="275"/>
      <c r="BK15" s="275"/>
      <c r="BL15" s="275"/>
      <c r="BM15" s="275"/>
      <c r="BN15" s="275"/>
      <c r="BO15" s="275"/>
      <c r="BP15" s="275"/>
      <c r="BQ15" s="275"/>
      <c r="BR15" s="275"/>
      <c r="BS15" s="275"/>
      <c r="BT15" s="275"/>
      <c r="BU15" s="275"/>
      <c r="BV15" s="275"/>
      <c r="BW15" s="275">
        <v>0</v>
      </c>
      <c r="BX15" s="275"/>
      <c r="BY15" s="275"/>
      <c r="BZ15" s="275"/>
      <c r="CA15" s="275"/>
      <c r="CB15" s="275"/>
      <c r="CC15" s="275"/>
      <c r="CD15" s="275"/>
      <c r="CE15" s="275"/>
      <c r="CF15" s="275"/>
      <c r="CG15" s="275"/>
      <c r="CH15" s="275"/>
      <c r="CI15" s="275"/>
      <c r="CJ15" s="275"/>
      <c r="CK15" s="275"/>
      <c r="CL15" s="275"/>
      <c r="CM15" s="275"/>
      <c r="CN15" s="275"/>
      <c r="CO15" s="275">
        <f>AZ15</f>
        <v>-2000000</v>
      </c>
      <c r="CP15" s="275"/>
      <c r="CQ15" s="275"/>
      <c r="CR15" s="275"/>
      <c r="CS15" s="275"/>
      <c r="CT15" s="275"/>
      <c r="CU15" s="275"/>
      <c r="CV15" s="275"/>
      <c r="CW15" s="275"/>
      <c r="CX15" s="275"/>
      <c r="CY15" s="275"/>
      <c r="CZ15" s="275"/>
      <c r="DA15" s="275"/>
      <c r="DB15" s="275"/>
      <c r="DC15" s="275"/>
      <c r="DD15" s="275"/>
      <c r="DE15" s="275"/>
      <c r="DF15" s="275"/>
    </row>
    <row r="16" spans="1:110" ht="31.5" customHeight="1">
      <c r="A16" s="276" t="s">
        <v>564</v>
      </c>
      <c r="B16" s="276"/>
      <c r="C16" s="276"/>
      <c r="D16" s="276"/>
      <c r="E16" s="276"/>
      <c r="F16" s="276"/>
      <c r="G16" s="276"/>
      <c r="H16" s="276"/>
      <c r="I16" s="276"/>
      <c r="J16" s="276"/>
      <c r="K16" s="276"/>
      <c r="L16" s="276"/>
      <c r="M16" s="276"/>
      <c r="N16" s="276"/>
      <c r="O16" s="276"/>
      <c r="P16" s="276"/>
      <c r="Q16" s="276"/>
      <c r="R16" s="276"/>
      <c r="S16" s="276"/>
      <c r="T16" s="276"/>
      <c r="U16" s="276"/>
      <c r="V16" s="276"/>
      <c r="W16" s="276"/>
      <c r="X16" s="276"/>
      <c r="Y16" s="276"/>
      <c r="Z16" s="276"/>
      <c r="AA16" s="276"/>
      <c r="AB16" s="277"/>
      <c r="AC16" s="273" t="s">
        <v>420</v>
      </c>
      <c r="AD16" s="274"/>
      <c r="AE16" s="274"/>
      <c r="AF16" s="274"/>
      <c r="AG16" s="274"/>
      <c r="AH16" s="274"/>
      <c r="AI16" s="274" t="s">
        <v>63</v>
      </c>
      <c r="AJ16" s="274"/>
      <c r="AK16" s="274"/>
      <c r="AL16" s="274"/>
      <c r="AM16" s="274"/>
      <c r="AN16" s="274"/>
      <c r="AO16" s="274"/>
      <c r="AP16" s="274"/>
      <c r="AQ16" s="274"/>
      <c r="AR16" s="274"/>
      <c r="AS16" s="274"/>
      <c r="AT16" s="274"/>
      <c r="AU16" s="274"/>
      <c r="AV16" s="274"/>
      <c r="AW16" s="274"/>
      <c r="AX16" s="274"/>
      <c r="AY16" s="274"/>
      <c r="AZ16" s="275">
        <v>0</v>
      </c>
      <c r="BA16" s="275"/>
      <c r="BB16" s="275"/>
      <c r="BC16" s="275"/>
      <c r="BD16" s="275"/>
      <c r="BE16" s="275"/>
      <c r="BF16" s="275"/>
      <c r="BG16" s="275"/>
      <c r="BH16" s="275"/>
      <c r="BI16" s="275"/>
      <c r="BJ16" s="275"/>
      <c r="BK16" s="275"/>
      <c r="BL16" s="275"/>
      <c r="BM16" s="275"/>
      <c r="BN16" s="275"/>
      <c r="BO16" s="275"/>
      <c r="BP16" s="275"/>
      <c r="BQ16" s="275"/>
      <c r="BR16" s="275"/>
      <c r="BS16" s="275"/>
      <c r="BT16" s="275"/>
      <c r="BU16" s="275"/>
      <c r="BV16" s="275"/>
      <c r="BW16" s="275">
        <v>0</v>
      </c>
      <c r="BX16" s="275"/>
      <c r="BY16" s="275"/>
      <c r="BZ16" s="275"/>
      <c r="CA16" s="275"/>
      <c r="CB16" s="275"/>
      <c r="CC16" s="275"/>
      <c r="CD16" s="275"/>
      <c r="CE16" s="275"/>
      <c r="CF16" s="275"/>
      <c r="CG16" s="275"/>
      <c r="CH16" s="275"/>
      <c r="CI16" s="275"/>
      <c r="CJ16" s="275"/>
      <c r="CK16" s="275"/>
      <c r="CL16" s="275"/>
      <c r="CM16" s="275"/>
      <c r="CN16" s="275"/>
      <c r="CO16" s="275">
        <f>AZ16</f>
        <v>0</v>
      </c>
      <c r="CP16" s="275"/>
      <c r="CQ16" s="275"/>
      <c r="CR16" s="275"/>
      <c r="CS16" s="275"/>
      <c r="CT16" s="275"/>
      <c r="CU16" s="275"/>
      <c r="CV16" s="275"/>
      <c r="CW16" s="275"/>
      <c r="CX16" s="275"/>
      <c r="CY16" s="275"/>
      <c r="CZ16" s="275"/>
      <c r="DA16" s="275"/>
      <c r="DB16" s="275"/>
      <c r="DC16" s="275"/>
      <c r="DD16" s="275"/>
      <c r="DE16" s="275"/>
      <c r="DF16" s="275"/>
    </row>
    <row r="17" spans="1:110" ht="15.75" customHeight="1">
      <c r="A17" s="276" t="s">
        <v>415</v>
      </c>
      <c r="B17" s="276"/>
      <c r="C17" s="276"/>
      <c r="D17" s="276"/>
      <c r="E17" s="276"/>
      <c r="F17" s="276"/>
      <c r="G17" s="276"/>
      <c r="H17" s="276"/>
      <c r="I17" s="276"/>
      <c r="J17" s="276"/>
      <c r="K17" s="276"/>
      <c r="L17" s="276"/>
      <c r="M17" s="276"/>
      <c r="N17" s="276"/>
      <c r="O17" s="276"/>
      <c r="P17" s="276"/>
      <c r="Q17" s="276"/>
      <c r="R17" s="276"/>
      <c r="S17" s="276"/>
      <c r="T17" s="276"/>
      <c r="U17" s="276"/>
      <c r="V17" s="276"/>
      <c r="W17" s="276"/>
      <c r="X17" s="276"/>
      <c r="Y17" s="276"/>
      <c r="Z17" s="276"/>
      <c r="AA17" s="276"/>
      <c r="AB17" s="277"/>
      <c r="AC17" s="273"/>
      <c r="AD17" s="274"/>
      <c r="AE17" s="274"/>
      <c r="AF17" s="274"/>
      <c r="AG17" s="274"/>
      <c r="AH17" s="274"/>
      <c r="AI17" s="274"/>
      <c r="AJ17" s="274"/>
      <c r="AK17" s="274"/>
      <c r="AL17" s="274"/>
      <c r="AM17" s="274"/>
      <c r="AN17" s="274"/>
      <c r="AO17" s="274"/>
      <c r="AP17" s="274"/>
      <c r="AQ17" s="274"/>
      <c r="AR17" s="274"/>
      <c r="AS17" s="274"/>
      <c r="AT17" s="274"/>
      <c r="AU17" s="274"/>
      <c r="AV17" s="274"/>
      <c r="AW17" s="274"/>
      <c r="AX17" s="274"/>
      <c r="AY17" s="274"/>
      <c r="AZ17" s="275"/>
      <c r="BA17" s="275"/>
      <c r="BB17" s="275"/>
      <c r="BC17" s="275"/>
      <c r="BD17" s="275"/>
      <c r="BE17" s="275"/>
      <c r="BF17" s="275"/>
      <c r="BG17" s="275"/>
      <c r="BH17" s="275"/>
      <c r="BI17" s="275"/>
      <c r="BJ17" s="275"/>
      <c r="BK17" s="275"/>
      <c r="BL17" s="275"/>
      <c r="BM17" s="275"/>
      <c r="BN17" s="275"/>
      <c r="BO17" s="275"/>
      <c r="BP17" s="275"/>
      <c r="BQ17" s="275"/>
      <c r="BR17" s="275"/>
      <c r="BS17" s="275"/>
      <c r="BT17" s="275"/>
      <c r="BU17" s="275"/>
      <c r="BV17" s="275"/>
      <c r="BW17" s="281"/>
      <c r="BX17" s="281"/>
      <c r="BY17" s="281"/>
      <c r="BZ17" s="281"/>
      <c r="CA17" s="281"/>
      <c r="CB17" s="281"/>
      <c r="CC17" s="281"/>
      <c r="CD17" s="281"/>
      <c r="CE17" s="281"/>
      <c r="CF17" s="281"/>
      <c r="CG17" s="281"/>
      <c r="CH17" s="281"/>
      <c r="CI17" s="281"/>
      <c r="CJ17" s="281"/>
      <c r="CK17" s="281"/>
      <c r="CL17" s="281"/>
      <c r="CM17" s="281"/>
      <c r="CN17" s="281"/>
      <c r="CO17" s="281"/>
      <c r="CP17" s="281"/>
      <c r="CQ17" s="281"/>
      <c r="CR17" s="281"/>
      <c r="CS17" s="281"/>
      <c r="CT17" s="281"/>
      <c r="CU17" s="281"/>
      <c r="CV17" s="281"/>
      <c r="CW17" s="281"/>
      <c r="CX17" s="281"/>
      <c r="CY17" s="281"/>
      <c r="CZ17" s="281"/>
      <c r="DA17" s="281"/>
      <c r="DB17" s="281"/>
      <c r="DC17" s="281"/>
      <c r="DD17" s="281"/>
      <c r="DE17" s="281"/>
      <c r="DF17" s="281"/>
    </row>
    <row r="18" spans="1:110" ht="25.5" customHeight="1">
      <c r="A18" s="282" t="s">
        <v>563</v>
      </c>
      <c r="B18" s="282"/>
      <c r="C18" s="282"/>
      <c r="D18" s="282"/>
      <c r="E18" s="282"/>
      <c r="F18" s="282"/>
      <c r="G18" s="282"/>
      <c r="H18" s="282"/>
      <c r="I18" s="282"/>
      <c r="J18" s="282"/>
      <c r="K18" s="282"/>
      <c r="L18" s="282"/>
      <c r="M18" s="282"/>
      <c r="N18" s="282"/>
      <c r="O18" s="282"/>
      <c r="P18" s="282"/>
      <c r="Q18" s="282"/>
      <c r="R18" s="282"/>
      <c r="S18" s="282"/>
      <c r="T18" s="282"/>
      <c r="U18" s="282"/>
      <c r="V18" s="282"/>
      <c r="W18" s="282"/>
      <c r="X18" s="282"/>
      <c r="Y18" s="282"/>
      <c r="Z18" s="282"/>
      <c r="AA18" s="282"/>
      <c r="AB18" s="283"/>
      <c r="AC18" s="273" t="s">
        <v>422</v>
      </c>
      <c r="AD18" s="274"/>
      <c r="AE18" s="274"/>
      <c r="AF18" s="274"/>
      <c r="AG18" s="274"/>
      <c r="AH18" s="274"/>
      <c r="AI18" s="274" t="s">
        <v>432</v>
      </c>
      <c r="AJ18" s="274"/>
      <c r="AK18" s="274"/>
      <c r="AL18" s="274"/>
      <c r="AM18" s="274"/>
      <c r="AN18" s="274"/>
      <c r="AO18" s="274"/>
      <c r="AP18" s="274"/>
      <c r="AQ18" s="274"/>
      <c r="AR18" s="274"/>
      <c r="AS18" s="274"/>
      <c r="AT18" s="274"/>
      <c r="AU18" s="274"/>
      <c r="AV18" s="274"/>
      <c r="AW18" s="274"/>
      <c r="AX18" s="274"/>
      <c r="AY18" s="274"/>
      <c r="AZ18" s="275">
        <f>AZ19+AZ23</f>
        <v>45247796</v>
      </c>
      <c r="BA18" s="275"/>
      <c r="BB18" s="275"/>
      <c r="BC18" s="275"/>
      <c r="BD18" s="275"/>
      <c r="BE18" s="275"/>
      <c r="BF18" s="275"/>
      <c r="BG18" s="275"/>
      <c r="BH18" s="275"/>
      <c r="BI18" s="275"/>
      <c r="BJ18" s="275"/>
      <c r="BK18" s="275"/>
      <c r="BL18" s="275"/>
      <c r="BM18" s="275"/>
      <c r="BN18" s="275"/>
      <c r="BO18" s="275"/>
      <c r="BP18" s="275"/>
      <c r="BQ18" s="275"/>
      <c r="BR18" s="275"/>
      <c r="BS18" s="275"/>
      <c r="BT18" s="275"/>
      <c r="BU18" s="275"/>
      <c r="BV18" s="275"/>
      <c r="BW18" s="275">
        <f>BW19+BW23</f>
        <v>946558.4399999976</v>
      </c>
      <c r="BX18" s="275"/>
      <c r="BY18" s="275"/>
      <c r="BZ18" s="275"/>
      <c r="CA18" s="275"/>
      <c r="CB18" s="275"/>
      <c r="CC18" s="275"/>
      <c r="CD18" s="275"/>
      <c r="CE18" s="275"/>
      <c r="CF18" s="275"/>
      <c r="CG18" s="275"/>
      <c r="CH18" s="275"/>
      <c r="CI18" s="275"/>
      <c r="CJ18" s="275"/>
      <c r="CK18" s="275"/>
      <c r="CL18" s="275"/>
      <c r="CM18" s="275"/>
      <c r="CN18" s="275"/>
      <c r="CO18" s="275">
        <f>AZ18-BW18</f>
        <v>44301237.56</v>
      </c>
      <c r="CP18" s="275"/>
      <c r="CQ18" s="275"/>
      <c r="CR18" s="275"/>
      <c r="CS18" s="275"/>
      <c r="CT18" s="275"/>
      <c r="CU18" s="275"/>
      <c r="CV18" s="275"/>
      <c r="CW18" s="275"/>
      <c r="CX18" s="275"/>
      <c r="CY18" s="275"/>
      <c r="CZ18" s="275"/>
      <c r="DA18" s="275"/>
      <c r="DB18" s="275"/>
      <c r="DC18" s="275"/>
      <c r="DD18" s="275"/>
      <c r="DE18" s="275"/>
      <c r="DF18" s="275"/>
    </row>
    <row r="19" spans="1:110" ht="25.5" customHeight="1">
      <c r="A19" s="276" t="s">
        <v>562</v>
      </c>
      <c r="B19" s="276"/>
      <c r="C19" s="276"/>
      <c r="D19" s="276"/>
      <c r="E19" s="276"/>
      <c r="F19" s="276"/>
      <c r="G19" s="276"/>
      <c r="H19" s="276"/>
      <c r="I19" s="276"/>
      <c r="J19" s="276"/>
      <c r="K19" s="276"/>
      <c r="L19" s="276"/>
      <c r="M19" s="276"/>
      <c r="N19" s="276"/>
      <c r="O19" s="276"/>
      <c r="P19" s="276"/>
      <c r="Q19" s="276"/>
      <c r="R19" s="276"/>
      <c r="S19" s="276"/>
      <c r="T19" s="276"/>
      <c r="U19" s="276"/>
      <c r="V19" s="276"/>
      <c r="W19" s="276"/>
      <c r="X19" s="276"/>
      <c r="Y19" s="276"/>
      <c r="Z19" s="276"/>
      <c r="AA19" s="276"/>
      <c r="AB19" s="277"/>
      <c r="AC19" s="273" t="s">
        <v>429</v>
      </c>
      <c r="AD19" s="274"/>
      <c r="AE19" s="274"/>
      <c r="AF19" s="274"/>
      <c r="AG19" s="274"/>
      <c r="AH19" s="274"/>
      <c r="AI19" s="274" t="s">
        <v>430</v>
      </c>
      <c r="AJ19" s="274"/>
      <c r="AK19" s="274"/>
      <c r="AL19" s="274"/>
      <c r="AM19" s="274"/>
      <c r="AN19" s="274"/>
      <c r="AO19" s="274"/>
      <c r="AP19" s="274"/>
      <c r="AQ19" s="274"/>
      <c r="AR19" s="274"/>
      <c r="AS19" s="274"/>
      <c r="AT19" s="274"/>
      <c r="AU19" s="274"/>
      <c r="AV19" s="274"/>
      <c r="AW19" s="274"/>
      <c r="AX19" s="274"/>
      <c r="AY19" s="274"/>
      <c r="AZ19" s="275">
        <f>AZ20</f>
        <v>-2000004</v>
      </c>
      <c r="BA19" s="275"/>
      <c r="BB19" s="275"/>
      <c r="BC19" s="275"/>
      <c r="BD19" s="275"/>
      <c r="BE19" s="275"/>
      <c r="BF19" s="275"/>
      <c r="BG19" s="275"/>
      <c r="BH19" s="275"/>
      <c r="BI19" s="275"/>
      <c r="BJ19" s="275"/>
      <c r="BK19" s="275"/>
      <c r="BL19" s="275"/>
      <c r="BM19" s="275"/>
      <c r="BN19" s="275"/>
      <c r="BO19" s="275"/>
      <c r="BP19" s="275"/>
      <c r="BQ19" s="275"/>
      <c r="BR19" s="275"/>
      <c r="BS19" s="275"/>
      <c r="BT19" s="275"/>
      <c r="BU19" s="275"/>
      <c r="BV19" s="275"/>
      <c r="BW19" s="275"/>
      <c r="BX19" s="275"/>
      <c r="BY19" s="275"/>
      <c r="BZ19" s="275"/>
      <c r="CA19" s="275"/>
      <c r="CB19" s="275"/>
      <c r="CC19" s="275"/>
      <c r="CD19" s="275"/>
      <c r="CE19" s="275"/>
      <c r="CF19" s="275"/>
      <c r="CG19" s="275"/>
      <c r="CH19" s="275"/>
      <c r="CI19" s="275"/>
      <c r="CJ19" s="275"/>
      <c r="CK19" s="275"/>
      <c r="CL19" s="275"/>
      <c r="CM19" s="275"/>
      <c r="CN19" s="275"/>
      <c r="CO19" s="284" t="s">
        <v>447</v>
      </c>
      <c r="CP19" s="284"/>
      <c r="CQ19" s="284"/>
      <c r="CR19" s="284"/>
      <c r="CS19" s="284"/>
      <c r="CT19" s="284"/>
      <c r="CU19" s="284"/>
      <c r="CV19" s="284"/>
      <c r="CW19" s="284"/>
      <c r="CX19" s="284"/>
      <c r="CY19" s="284"/>
      <c r="CZ19" s="284"/>
      <c r="DA19" s="284"/>
      <c r="DB19" s="284"/>
      <c r="DC19" s="284"/>
      <c r="DD19" s="284"/>
      <c r="DE19" s="284"/>
      <c r="DF19" s="284"/>
    </row>
    <row r="20" spans="1:110" ht="27.75" customHeight="1">
      <c r="A20" s="276" t="s">
        <v>561</v>
      </c>
      <c r="B20" s="276"/>
      <c r="C20" s="276"/>
      <c r="D20" s="276"/>
      <c r="E20" s="276"/>
      <c r="F20" s="276"/>
      <c r="G20" s="276"/>
      <c r="H20" s="276"/>
      <c r="I20" s="276"/>
      <c r="J20" s="276"/>
      <c r="K20" s="276"/>
      <c r="L20" s="276"/>
      <c r="M20" s="276"/>
      <c r="N20" s="276"/>
      <c r="O20" s="276"/>
      <c r="P20" s="276"/>
      <c r="Q20" s="276"/>
      <c r="R20" s="276"/>
      <c r="S20" s="276"/>
      <c r="T20" s="276"/>
      <c r="U20" s="276"/>
      <c r="V20" s="276"/>
      <c r="W20" s="276"/>
      <c r="X20" s="276"/>
      <c r="Y20" s="276"/>
      <c r="Z20" s="276"/>
      <c r="AA20" s="276"/>
      <c r="AB20" s="277"/>
      <c r="AC20" s="273" t="s">
        <v>429</v>
      </c>
      <c r="AD20" s="274"/>
      <c r="AE20" s="274"/>
      <c r="AF20" s="274"/>
      <c r="AG20" s="274"/>
      <c r="AH20" s="274"/>
      <c r="AI20" s="274" t="s">
        <v>560</v>
      </c>
      <c r="AJ20" s="274"/>
      <c r="AK20" s="274"/>
      <c r="AL20" s="274"/>
      <c r="AM20" s="274"/>
      <c r="AN20" s="274"/>
      <c r="AO20" s="274"/>
      <c r="AP20" s="274"/>
      <c r="AQ20" s="274"/>
      <c r="AR20" s="274"/>
      <c r="AS20" s="274"/>
      <c r="AT20" s="274"/>
      <c r="AU20" s="274"/>
      <c r="AV20" s="274"/>
      <c r="AW20" s="274"/>
      <c r="AX20" s="274"/>
      <c r="AY20" s="274"/>
      <c r="AZ20" s="275">
        <f>AZ21</f>
        <v>-2000004</v>
      </c>
      <c r="BA20" s="275"/>
      <c r="BB20" s="275"/>
      <c r="BC20" s="275"/>
      <c r="BD20" s="275"/>
      <c r="BE20" s="275"/>
      <c r="BF20" s="275"/>
      <c r="BG20" s="275"/>
      <c r="BH20" s="275"/>
      <c r="BI20" s="275"/>
      <c r="BJ20" s="275"/>
      <c r="BK20" s="275"/>
      <c r="BL20" s="275"/>
      <c r="BM20" s="275"/>
      <c r="BN20" s="275"/>
      <c r="BO20" s="275"/>
      <c r="BP20" s="275"/>
      <c r="BQ20" s="275"/>
      <c r="BR20" s="275"/>
      <c r="BS20" s="275"/>
      <c r="BT20" s="275"/>
      <c r="BU20" s="275"/>
      <c r="BV20" s="275"/>
      <c r="BW20" s="275"/>
      <c r="BX20" s="275"/>
      <c r="BY20" s="275"/>
      <c r="BZ20" s="275"/>
      <c r="CA20" s="275"/>
      <c r="CB20" s="275"/>
      <c r="CC20" s="275"/>
      <c r="CD20" s="275"/>
      <c r="CE20" s="275"/>
      <c r="CF20" s="275"/>
      <c r="CG20" s="275"/>
      <c r="CH20" s="275"/>
      <c r="CI20" s="275"/>
      <c r="CJ20" s="275"/>
      <c r="CK20" s="275"/>
      <c r="CL20" s="275"/>
      <c r="CM20" s="275"/>
      <c r="CN20" s="275"/>
      <c r="CO20" s="284" t="s">
        <v>447</v>
      </c>
      <c r="CP20" s="284"/>
      <c r="CQ20" s="284"/>
      <c r="CR20" s="284"/>
      <c r="CS20" s="284"/>
      <c r="CT20" s="284"/>
      <c r="CU20" s="284"/>
      <c r="CV20" s="284"/>
      <c r="CW20" s="284"/>
      <c r="CX20" s="284"/>
      <c r="CY20" s="284"/>
      <c r="CZ20" s="284"/>
      <c r="DA20" s="284"/>
      <c r="DB20" s="284"/>
      <c r="DC20" s="284"/>
      <c r="DD20" s="284"/>
      <c r="DE20" s="284"/>
      <c r="DF20" s="284"/>
    </row>
    <row r="21" spans="1:110" ht="23.25" customHeight="1">
      <c r="A21" s="282" t="s">
        <v>559</v>
      </c>
      <c r="B21" s="282"/>
      <c r="C21" s="282"/>
      <c r="D21" s="282"/>
      <c r="E21" s="282"/>
      <c r="F21" s="282"/>
      <c r="G21" s="282"/>
      <c r="H21" s="282"/>
      <c r="I21" s="282"/>
      <c r="J21" s="282"/>
      <c r="K21" s="282"/>
      <c r="L21" s="282"/>
      <c r="M21" s="282"/>
      <c r="N21" s="282"/>
      <c r="O21" s="282"/>
      <c r="P21" s="282"/>
      <c r="Q21" s="282"/>
      <c r="R21" s="282"/>
      <c r="S21" s="282"/>
      <c r="T21" s="282"/>
      <c r="U21" s="282"/>
      <c r="V21" s="282"/>
      <c r="W21" s="282"/>
      <c r="X21" s="282"/>
      <c r="Y21" s="282"/>
      <c r="Z21" s="282"/>
      <c r="AA21" s="282"/>
      <c r="AB21" s="283"/>
      <c r="AC21" s="273" t="s">
        <v>429</v>
      </c>
      <c r="AD21" s="274"/>
      <c r="AE21" s="274"/>
      <c r="AF21" s="274"/>
      <c r="AG21" s="274"/>
      <c r="AH21" s="274"/>
      <c r="AI21" s="274" t="s">
        <v>558</v>
      </c>
      <c r="AJ21" s="274"/>
      <c r="AK21" s="274"/>
      <c r="AL21" s="274"/>
      <c r="AM21" s="274"/>
      <c r="AN21" s="274"/>
      <c r="AO21" s="274"/>
      <c r="AP21" s="274"/>
      <c r="AQ21" s="274"/>
      <c r="AR21" s="274"/>
      <c r="AS21" s="274"/>
      <c r="AT21" s="274"/>
      <c r="AU21" s="274"/>
      <c r="AV21" s="274"/>
      <c r="AW21" s="274"/>
      <c r="AX21" s="274"/>
      <c r="AY21" s="274"/>
      <c r="AZ21" s="275">
        <f>AZ22</f>
        <v>-2000004</v>
      </c>
      <c r="BA21" s="275"/>
      <c r="BB21" s="275"/>
      <c r="BC21" s="275"/>
      <c r="BD21" s="275"/>
      <c r="BE21" s="275"/>
      <c r="BF21" s="275"/>
      <c r="BG21" s="275"/>
      <c r="BH21" s="275"/>
      <c r="BI21" s="275"/>
      <c r="BJ21" s="275"/>
      <c r="BK21" s="275"/>
      <c r="BL21" s="275"/>
      <c r="BM21" s="275"/>
      <c r="BN21" s="275"/>
      <c r="BO21" s="275"/>
      <c r="BP21" s="275"/>
      <c r="BQ21" s="275"/>
      <c r="BR21" s="275"/>
      <c r="BS21" s="275"/>
      <c r="BT21" s="275"/>
      <c r="BU21" s="275"/>
      <c r="BV21" s="275"/>
      <c r="BW21" s="275"/>
      <c r="BX21" s="275"/>
      <c r="BY21" s="275"/>
      <c r="BZ21" s="275"/>
      <c r="CA21" s="275"/>
      <c r="CB21" s="275"/>
      <c r="CC21" s="275"/>
      <c r="CD21" s="275"/>
      <c r="CE21" s="275"/>
      <c r="CF21" s="275"/>
      <c r="CG21" s="275"/>
      <c r="CH21" s="275"/>
      <c r="CI21" s="275"/>
      <c r="CJ21" s="275"/>
      <c r="CK21" s="275"/>
      <c r="CL21" s="275"/>
      <c r="CM21" s="275"/>
      <c r="CN21" s="275"/>
      <c r="CO21" s="284" t="s">
        <v>447</v>
      </c>
      <c r="CP21" s="284"/>
      <c r="CQ21" s="284"/>
      <c r="CR21" s="284"/>
      <c r="CS21" s="284"/>
      <c r="CT21" s="284"/>
      <c r="CU21" s="284"/>
      <c r="CV21" s="284"/>
      <c r="CW21" s="284"/>
      <c r="CX21" s="284"/>
      <c r="CY21" s="284"/>
      <c r="CZ21" s="284"/>
      <c r="DA21" s="284"/>
      <c r="DB21" s="284"/>
      <c r="DC21" s="284"/>
      <c r="DD21" s="284"/>
      <c r="DE21" s="284"/>
      <c r="DF21" s="284"/>
    </row>
    <row r="22" spans="1:110" ht="25.5" customHeight="1">
      <c r="A22" s="276" t="s">
        <v>557</v>
      </c>
      <c r="B22" s="276"/>
      <c r="C22" s="276"/>
      <c r="D22" s="276"/>
      <c r="E22" s="276"/>
      <c r="F22" s="276"/>
      <c r="G22" s="276"/>
      <c r="H22" s="276"/>
      <c r="I22" s="276"/>
      <c r="J22" s="276"/>
      <c r="K22" s="276"/>
      <c r="L22" s="276"/>
      <c r="M22" s="276"/>
      <c r="N22" s="276"/>
      <c r="O22" s="276"/>
      <c r="P22" s="276"/>
      <c r="Q22" s="276"/>
      <c r="R22" s="276"/>
      <c r="S22" s="276"/>
      <c r="T22" s="276"/>
      <c r="U22" s="276"/>
      <c r="V22" s="276"/>
      <c r="W22" s="276"/>
      <c r="X22" s="276"/>
      <c r="Y22" s="276"/>
      <c r="Z22" s="276"/>
      <c r="AA22" s="276"/>
      <c r="AB22" s="277"/>
      <c r="AC22" s="273" t="s">
        <v>429</v>
      </c>
      <c r="AD22" s="274"/>
      <c r="AE22" s="274"/>
      <c r="AF22" s="274"/>
      <c r="AG22" s="274"/>
      <c r="AH22" s="274"/>
      <c r="AI22" s="274" t="s">
        <v>437</v>
      </c>
      <c r="AJ22" s="274"/>
      <c r="AK22" s="274"/>
      <c r="AL22" s="274"/>
      <c r="AM22" s="274"/>
      <c r="AN22" s="274"/>
      <c r="AO22" s="274"/>
      <c r="AP22" s="274"/>
      <c r="AQ22" s="274"/>
      <c r="AR22" s="274"/>
      <c r="AS22" s="274"/>
      <c r="AT22" s="274"/>
      <c r="AU22" s="274"/>
      <c r="AV22" s="274"/>
      <c r="AW22" s="274"/>
      <c r="AX22" s="274"/>
      <c r="AY22" s="274"/>
      <c r="AZ22" s="275">
        <f>-Доходы!D19+'Источники '!AZ15:BV15</f>
        <v>-2000004</v>
      </c>
      <c r="BA22" s="275"/>
      <c r="BB22" s="275"/>
      <c r="BC22" s="275"/>
      <c r="BD22" s="275"/>
      <c r="BE22" s="275"/>
      <c r="BF22" s="275"/>
      <c r="BG22" s="275"/>
      <c r="BH22" s="275"/>
      <c r="BI22" s="275"/>
      <c r="BJ22" s="275"/>
      <c r="BK22" s="275"/>
      <c r="BL22" s="275"/>
      <c r="BM22" s="275"/>
      <c r="BN22" s="275"/>
      <c r="BO22" s="275"/>
      <c r="BP22" s="275"/>
      <c r="BQ22" s="275"/>
      <c r="BR22" s="275"/>
      <c r="BS22" s="275"/>
      <c r="BT22" s="275"/>
      <c r="BU22" s="275"/>
      <c r="BV22" s="275"/>
      <c r="BW22" s="275"/>
      <c r="BX22" s="275"/>
      <c r="BY22" s="275"/>
      <c r="BZ22" s="275"/>
      <c r="CA22" s="275"/>
      <c r="CB22" s="275"/>
      <c r="CC22" s="275"/>
      <c r="CD22" s="275"/>
      <c r="CE22" s="275"/>
      <c r="CF22" s="275"/>
      <c r="CG22" s="275"/>
      <c r="CH22" s="275"/>
      <c r="CI22" s="275"/>
      <c r="CJ22" s="275"/>
      <c r="CK22" s="275"/>
      <c r="CL22" s="275"/>
      <c r="CM22" s="275"/>
      <c r="CN22" s="275"/>
      <c r="CO22" s="284" t="s">
        <v>447</v>
      </c>
      <c r="CP22" s="284"/>
      <c r="CQ22" s="284"/>
      <c r="CR22" s="284"/>
      <c r="CS22" s="284"/>
      <c r="CT22" s="284"/>
      <c r="CU22" s="284"/>
      <c r="CV22" s="284"/>
      <c r="CW22" s="284"/>
      <c r="CX22" s="284"/>
      <c r="CY22" s="284"/>
      <c r="CZ22" s="284"/>
      <c r="DA22" s="284"/>
      <c r="DB22" s="284"/>
      <c r="DC22" s="284"/>
      <c r="DD22" s="284"/>
      <c r="DE22" s="284"/>
      <c r="DF22" s="284"/>
    </row>
    <row r="23" spans="1:110" ht="14.25" customHeight="1">
      <c r="A23" s="282" t="s">
        <v>556</v>
      </c>
      <c r="B23" s="282"/>
      <c r="C23" s="282"/>
      <c r="D23" s="282"/>
      <c r="E23" s="282"/>
      <c r="F23" s="282"/>
      <c r="G23" s="282"/>
      <c r="H23" s="282"/>
      <c r="I23" s="282"/>
      <c r="J23" s="282"/>
      <c r="K23" s="282"/>
      <c r="L23" s="282"/>
      <c r="M23" s="282"/>
      <c r="N23" s="282"/>
      <c r="O23" s="282"/>
      <c r="P23" s="282"/>
      <c r="Q23" s="282"/>
      <c r="R23" s="282"/>
      <c r="S23" s="282"/>
      <c r="T23" s="282"/>
      <c r="U23" s="282"/>
      <c r="V23" s="282"/>
      <c r="W23" s="282"/>
      <c r="X23" s="282"/>
      <c r="Y23" s="282"/>
      <c r="Z23" s="282"/>
      <c r="AA23" s="282"/>
      <c r="AB23" s="283"/>
      <c r="AC23" s="273" t="s">
        <v>440</v>
      </c>
      <c r="AD23" s="274"/>
      <c r="AE23" s="274"/>
      <c r="AF23" s="274"/>
      <c r="AG23" s="274"/>
      <c r="AH23" s="274"/>
      <c r="AI23" s="274" t="s">
        <v>441</v>
      </c>
      <c r="AJ23" s="274"/>
      <c r="AK23" s="274"/>
      <c r="AL23" s="274"/>
      <c r="AM23" s="274"/>
      <c r="AN23" s="274"/>
      <c r="AO23" s="274"/>
      <c r="AP23" s="274"/>
      <c r="AQ23" s="274"/>
      <c r="AR23" s="274"/>
      <c r="AS23" s="274"/>
      <c r="AT23" s="274"/>
      <c r="AU23" s="274"/>
      <c r="AV23" s="274"/>
      <c r="AW23" s="274"/>
      <c r="AX23" s="274"/>
      <c r="AY23" s="274"/>
      <c r="AZ23" s="275">
        <f>'Расходы '!I6+'Источники '!AZ13:BV13</f>
        <v>47247800</v>
      </c>
      <c r="BA23" s="275"/>
      <c r="BB23" s="275"/>
      <c r="BC23" s="275"/>
      <c r="BD23" s="275"/>
      <c r="BE23" s="275"/>
      <c r="BF23" s="275"/>
      <c r="BG23" s="275"/>
      <c r="BH23" s="275"/>
      <c r="BI23" s="275"/>
      <c r="BJ23" s="275"/>
      <c r="BK23" s="275"/>
      <c r="BL23" s="275"/>
      <c r="BM23" s="275"/>
      <c r="BN23" s="275"/>
      <c r="BO23" s="275"/>
      <c r="BP23" s="275"/>
      <c r="BQ23" s="275"/>
      <c r="BR23" s="275"/>
      <c r="BS23" s="275"/>
      <c r="BT23" s="275"/>
      <c r="BU23" s="275"/>
      <c r="BV23" s="275"/>
      <c r="BW23" s="275">
        <f>'Расходы '!J326</f>
        <v>946558.4399999976</v>
      </c>
      <c r="BX23" s="275"/>
      <c r="BY23" s="275"/>
      <c r="BZ23" s="275"/>
      <c r="CA23" s="275"/>
      <c r="CB23" s="275"/>
      <c r="CC23" s="275"/>
      <c r="CD23" s="275"/>
      <c r="CE23" s="275"/>
      <c r="CF23" s="275"/>
      <c r="CG23" s="275"/>
      <c r="CH23" s="275"/>
      <c r="CI23" s="275"/>
      <c r="CJ23" s="275"/>
      <c r="CK23" s="275"/>
      <c r="CL23" s="275"/>
      <c r="CM23" s="275"/>
      <c r="CN23" s="275"/>
      <c r="CO23" s="284" t="s">
        <v>447</v>
      </c>
      <c r="CP23" s="284"/>
      <c r="CQ23" s="284"/>
      <c r="CR23" s="284"/>
      <c r="CS23" s="284"/>
      <c r="CT23" s="284"/>
      <c r="CU23" s="284"/>
      <c r="CV23" s="284"/>
      <c r="CW23" s="284"/>
      <c r="CX23" s="284"/>
      <c r="CY23" s="284"/>
      <c r="CZ23" s="284"/>
      <c r="DA23" s="284"/>
      <c r="DB23" s="284"/>
      <c r="DC23" s="284"/>
      <c r="DD23" s="284"/>
      <c r="DE23" s="284"/>
      <c r="DF23" s="284"/>
    </row>
    <row r="24" spans="1:110" ht="24" customHeight="1">
      <c r="A24" s="282" t="s">
        <v>555</v>
      </c>
      <c r="B24" s="282"/>
      <c r="C24" s="282"/>
      <c r="D24" s="282"/>
      <c r="E24" s="282"/>
      <c r="F24" s="282"/>
      <c r="G24" s="282"/>
      <c r="H24" s="282"/>
      <c r="I24" s="282"/>
      <c r="J24" s="282"/>
      <c r="K24" s="282"/>
      <c r="L24" s="282"/>
      <c r="M24" s="282"/>
      <c r="N24" s="282"/>
      <c r="O24" s="282"/>
      <c r="P24" s="282"/>
      <c r="Q24" s="282"/>
      <c r="R24" s="282"/>
      <c r="S24" s="282"/>
      <c r="T24" s="282"/>
      <c r="U24" s="282"/>
      <c r="V24" s="282"/>
      <c r="W24" s="282"/>
      <c r="X24" s="282"/>
      <c r="Y24" s="282"/>
      <c r="Z24" s="282"/>
      <c r="AA24" s="282"/>
      <c r="AB24" s="283"/>
      <c r="AC24" s="273" t="s">
        <v>440</v>
      </c>
      <c r="AD24" s="274"/>
      <c r="AE24" s="274"/>
      <c r="AF24" s="274"/>
      <c r="AG24" s="274"/>
      <c r="AH24" s="274"/>
      <c r="AI24" s="274" t="s">
        <v>554</v>
      </c>
      <c r="AJ24" s="274"/>
      <c r="AK24" s="274"/>
      <c r="AL24" s="274"/>
      <c r="AM24" s="274"/>
      <c r="AN24" s="274"/>
      <c r="AO24" s="274"/>
      <c r="AP24" s="274"/>
      <c r="AQ24" s="274"/>
      <c r="AR24" s="274"/>
      <c r="AS24" s="274"/>
      <c r="AT24" s="274"/>
      <c r="AU24" s="274"/>
      <c r="AV24" s="274"/>
      <c r="AW24" s="274"/>
      <c r="AX24" s="274"/>
      <c r="AY24" s="274"/>
      <c r="AZ24" s="275">
        <f>AZ23</f>
        <v>47247800</v>
      </c>
      <c r="BA24" s="275"/>
      <c r="BB24" s="275"/>
      <c r="BC24" s="275"/>
      <c r="BD24" s="275"/>
      <c r="BE24" s="275"/>
      <c r="BF24" s="275"/>
      <c r="BG24" s="275"/>
      <c r="BH24" s="275"/>
      <c r="BI24" s="275"/>
      <c r="BJ24" s="275"/>
      <c r="BK24" s="275"/>
      <c r="BL24" s="275"/>
      <c r="BM24" s="275"/>
      <c r="BN24" s="275"/>
      <c r="BO24" s="275"/>
      <c r="BP24" s="275"/>
      <c r="BQ24" s="275"/>
      <c r="BR24" s="275"/>
      <c r="BS24" s="275"/>
      <c r="BT24" s="275"/>
      <c r="BU24" s="275"/>
      <c r="BV24" s="275"/>
      <c r="BW24" s="275">
        <f>BW23</f>
        <v>946558.4399999976</v>
      </c>
      <c r="BX24" s="275"/>
      <c r="BY24" s="275"/>
      <c r="BZ24" s="275"/>
      <c r="CA24" s="275"/>
      <c r="CB24" s="275"/>
      <c r="CC24" s="275"/>
      <c r="CD24" s="275"/>
      <c r="CE24" s="275"/>
      <c r="CF24" s="275"/>
      <c r="CG24" s="275"/>
      <c r="CH24" s="275"/>
      <c r="CI24" s="275"/>
      <c r="CJ24" s="275"/>
      <c r="CK24" s="275"/>
      <c r="CL24" s="275"/>
      <c r="CM24" s="275"/>
      <c r="CN24" s="275"/>
      <c r="CO24" s="284" t="s">
        <v>447</v>
      </c>
      <c r="CP24" s="284"/>
      <c r="CQ24" s="284"/>
      <c r="CR24" s="284"/>
      <c r="CS24" s="284"/>
      <c r="CT24" s="284"/>
      <c r="CU24" s="284"/>
      <c r="CV24" s="284"/>
      <c r="CW24" s="284"/>
      <c r="CX24" s="284"/>
      <c r="CY24" s="284"/>
      <c r="CZ24" s="284"/>
      <c r="DA24" s="284"/>
      <c r="DB24" s="284"/>
      <c r="DC24" s="284"/>
      <c r="DD24" s="284"/>
      <c r="DE24" s="284"/>
      <c r="DF24" s="284"/>
    </row>
    <row r="25" spans="1:110" ht="24" customHeight="1">
      <c r="A25" s="282" t="s">
        <v>553</v>
      </c>
      <c r="B25" s="282"/>
      <c r="C25" s="282"/>
      <c r="D25" s="282"/>
      <c r="E25" s="282"/>
      <c r="F25" s="282"/>
      <c r="G25" s="282"/>
      <c r="H25" s="282"/>
      <c r="I25" s="282"/>
      <c r="J25" s="282"/>
      <c r="K25" s="282"/>
      <c r="L25" s="282"/>
      <c r="M25" s="282"/>
      <c r="N25" s="282"/>
      <c r="O25" s="282"/>
      <c r="P25" s="282"/>
      <c r="Q25" s="282"/>
      <c r="R25" s="282"/>
      <c r="S25" s="282"/>
      <c r="T25" s="282"/>
      <c r="U25" s="282"/>
      <c r="V25" s="282"/>
      <c r="W25" s="282"/>
      <c r="X25" s="282"/>
      <c r="Y25" s="282"/>
      <c r="Z25" s="282"/>
      <c r="AA25" s="282"/>
      <c r="AB25" s="283"/>
      <c r="AC25" s="273" t="s">
        <v>440</v>
      </c>
      <c r="AD25" s="274"/>
      <c r="AE25" s="274"/>
      <c r="AF25" s="274"/>
      <c r="AG25" s="274"/>
      <c r="AH25" s="274"/>
      <c r="AI25" s="274" t="s">
        <v>552</v>
      </c>
      <c r="AJ25" s="274"/>
      <c r="AK25" s="274"/>
      <c r="AL25" s="274"/>
      <c r="AM25" s="274"/>
      <c r="AN25" s="274"/>
      <c r="AO25" s="274"/>
      <c r="AP25" s="274"/>
      <c r="AQ25" s="274"/>
      <c r="AR25" s="274"/>
      <c r="AS25" s="274"/>
      <c r="AT25" s="274"/>
      <c r="AU25" s="274"/>
      <c r="AV25" s="274"/>
      <c r="AW25" s="274"/>
      <c r="AX25" s="274"/>
      <c r="AY25" s="274"/>
      <c r="AZ25" s="275">
        <f>AZ24</f>
        <v>47247800</v>
      </c>
      <c r="BA25" s="275"/>
      <c r="BB25" s="275"/>
      <c r="BC25" s="275"/>
      <c r="BD25" s="275"/>
      <c r="BE25" s="275"/>
      <c r="BF25" s="275"/>
      <c r="BG25" s="275"/>
      <c r="BH25" s="275"/>
      <c r="BI25" s="275"/>
      <c r="BJ25" s="275"/>
      <c r="BK25" s="275"/>
      <c r="BL25" s="275"/>
      <c r="BM25" s="275"/>
      <c r="BN25" s="275"/>
      <c r="BO25" s="275"/>
      <c r="BP25" s="275"/>
      <c r="BQ25" s="275"/>
      <c r="BR25" s="275"/>
      <c r="BS25" s="275"/>
      <c r="BT25" s="275"/>
      <c r="BU25" s="275"/>
      <c r="BV25" s="275"/>
      <c r="BW25" s="275">
        <f>BW24</f>
        <v>946558.4399999976</v>
      </c>
      <c r="BX25" s="275"/>
      <c r="BY25" s="275"/>
      <c r="BZ25" s="275"/>
      <c r="CA25" s="275"/>
      <c r="CB25" s="275"/>
      <c r="CC25" s="275"/>
      <c r="CD25" s="275"/>
      <c r="CE25" s="275"/>
      <c r="CF25" s="275"/>
      <c r="CG25" s="275"/>
      <c r="CH25" s="275"/>
      <c r="CI25" s="275"/>
      <c r="CJ25" s="275"/>
      <c r="CK25" s="275"/>
      <c r="CL25" s="275"/>
      <c r="CM25" s="275"/>
      <c r="CN25" s="275"/>
      <c r="CO25" s="284" t="s">
        <v>447</v>
      </c>
      <c r="CP25" s="284"/>
      <c r="CQ25" s="284"/>
      <c r="CR25" s="284"/>
      <c r="CS25" s="284"/>
      <c r="CT25" s="284"/>
      <c r="CU25" s="284"/>
      <c r="CV25" s="284"/>
      <c r="CW25" s="284"/>
      <c r="CX25" s="284"/>
      <c r="CY25" s="284"/>
      <c r="CZ25" s="284"/>
      <c r="DA25" s="284"/>
      <c r="DB25" s="284"/>
      <c r="DC25" s="284"/>
      <c r="DD25" s="284"/>
      <c r="DE25" s="284"/>
      <c r="DF25" s="284"/>
    </row>
    <row r="26" spans="1:110" ht="22.5" customHeight="1">
      <c r="A26" s="282" t="s">
        <v>551</v>
      </c>
      <c r="B26" s="282"/>
      <c r="C26" s="282"/>
      <c r="D26" s="282"/>
      <c r="E26" s="282"/>
      <c r="F26" s="282"/>
      <c r="G26" s="282"/>
      <c r="H26" s="282"/>
      <c r="I26" s="282"/>
      <c r="J26" s="282"/>
      <c r="K26" s="282"/>
      <c r="L26" s="282"/>
      <c r="M26" s="282"/>
      <c r="N26" s="282"/>
      <c r="O26" s="282"/>
      <c r="P26" s="282"/>
      <c r="Q26" s="282"/>
      <c r="R26" s="282"/>
      <c r="S26" s="282"/>
      <c r="T26" s="282"/>
      <c r="U26" s="282"/>
      <c r="V26" s="282"/>
      <c r="W26" s="282"/>
      <c r="X26" s="282"/>
      <c r="Y26" s="282"/>
      <c r="Z26" s="282"/>
      <c r="AA26" s="282"/>
      <c r="AB26" s="283"/>
      <c r="AC26" s="273" t="s">
        <v>440</v>
      </c>
      <c r="AD26" s="274"/>
      <c r="AE26" s="274"/>
      <c r="AF26" s="274"/>
      <c r="AG26" s="274"/>
      <c r="AH26" s="274"/>
      <c r="AI26" s="274" t="s">
        <v>445</v>
      </c>
      <c r="AJ26" s="274"/>
      <c r="AK26" s="274"/>
      <c r="AL26" s="274"/>
      <c r="AM26" s="274"/>
      <c r="AN26" s="274"/>
      <c r="AO26" s="274"/>
      <c r="AP26" s="274"/>
      <c r="AQ26" s="274"/>
      <c r="AR26" s="274"/>
      <c r="AS26" s="274"/>
      <c r="AT26" s="274"/>
      <c r="AU26" s="274"/>
      <c r="AV26" s="274"/>
      <c r="AW26" s="274"/>
      <c r="AX26" s="274"/>
      <c r="AY26" s="274"/>
      <c r="AZ26" s="275">
        <f>AZ25</f>
        <v>47247800</v>
      </c>
      <c r="BA26" s="275"/>
      <c r="BB26" s="275"/>
      <c r="BC26" s="275"/>
      <c r="BD26" s="275"/>
      <c r="BE26" s="275"/>
      <c r="BF26" s="275"/>
      <c r="BG26" s="275"/>
      <c r="BH26" s="275"/>
      <c r="BI26" s="275"/>
      <c r="BJ26" s="275"/>
      <c r="BK26" s="275"/>
      <c r="BL26" s="275"/>
      <c r="BM26" s="275"/>
      <c r="BN26" s="275"/>
      <c r="BO26" s="275"/>
      <c r="BP26" s="275"/>
      <c r="BQ26" s="275"/>
      <c r="BR26" s="275"/>
      <c r="BS26" s="275"/>
      <c r="BT26" s="275"/>
      <c r="BU26" s="275"/>
      <c r="BV26" s="275"/>
      <c r="BW26" s="275">
        <f>BW25</f>
        <v>946558.4399999976</v>
      </c>
      <c r="BX26" s="275"/>
      <c r="BY26" s="275"/>
      <c r="BZ26" s="275"/>
      <c r="CA26" s="275"/>
      <c r="CB26" s="275"/>
      <c r="CC26" s="275"/>
      <c r="CD26" s="275"/>
      <c r="CE26" s="275"/>
      <c r="CF26" s="275"/>
      <c r="CG26" s="275"/>
      <c r="CH26" s="275"/>
      <c r="CI26" s="275"/>
      <c r="CJ26" s="275"/>
      <c r="CK26" s="275"/>
      <c r="CL26" s="275"/>
      <c r="CM26" s="275"/>
      <c r="CN26" s="275"/>
      <c r="CO26" s="284" t="s">
        <v>447</v>
      </c>
      <c r="CP26" s="284"/>
      <c r="CQ26" s="284"/>
      <c r="CR26" s="284"/>
      <c r="CS26" s="284"/>
      <c r="CT26" s="284"/>
      <c r="CU26" s="284"/>
      <c r="CV26" s="284"/>
      <c r="CW26" s="284"/>
      <c r="CX26" s="284"/>
      <c r="CY26" s="284"/>
      <c r="CZ26" s="284"/>
      <c r="DA26" s="284"/>
      <c r="DB26" s="284"/>
      <c r="DC26" s="284"/>
      <c r="DD26" s="284"/>
      <c r="DE26" s="284"/>
      <c r="DF26" s="284"/>
    </row>
    <row r="27" spans="30:110" ht="12.75">
      <c r="AD27" s="129"/>
      <c r="AE27" s="129"/>
      <c r="AF27" s="129"/>
      <c r="AG27" s="129"/>
      <c r="DE27" s="126"/>
      <c r="DF27" s="126"/>
    </row>
    <row r="28" spans="1:110" ht="12.75">
      <c r="A28" s="126" t="s">
        <v>550</v>
      </c>
      <c r="S28" s="286"/>
      <c r="T28" s="286"/>
      <c r="U28" s="286"/>
      <c r="V28" s="286"/>
      <c r="W28" s="286"/>
      <c r="X28" s="286"/>
      <c r="Y28" s="286"/>
      <c r="Z28" s="286"/>
      <c r="AA28" s="286"/>
      <c r="AB28" s="286"/>
      <c r="AC28" s="286"/>
      <c r="AD28" s="286"/>
      <c r="AE28" s="286"/>
      <c r="AF28" s="286"/>
      <c r="AG28" s="286"/>
      <c r="AH28" s="286"/>
      <c r="AI28" s="286"/>
      <c r="AJ28" s="286"/>
      <c r="AK28" s="286"/>
      <c r="AL28" s="286"/>
      <c r="AM28" s="286"/>
      <c r="AN28" s="286"/>
      <c r="AO28" s="286"/>
      <c r="AP28" s="286"/>
      <c r="AQ28" s="286"/>
      <c r="AR28" s="286"/>
      <c r="AS28" s="286"/>
      <c r="AT28" s="286"/>
      <c r="AU28" s="286"/>
      <c r="AV28" s="286"/>
      <c r="AW28" s="286"/>
      <c r="AX28" s="286"/>
      <c r="BD28" s="286" t="s">
        <v>549</v>
      </c>
      <c r="BE28" s="286"/>
      <c r="BF28" s="286"/>
      <c r="BG28" s="286"/>
      <c r="BH28" s="286"/>
      <c r="BI28" s="286"/>
      <c r="BJ28" s="286"/>
      <c r="BK28" s="286"/>
      <c r="BL28" s="286"/>
      <c r="BM28" s="286"/>
      <c r="BN28" s="286"/>
      <c r="BO28" s="286"/>
      <c r="BP28" s="286"/>
      <c r="BQ28" s="286"/>
      <c r="BR28" s="286"/>
      <c r="BS28" s="286"/>
      <c r="BT28" s="286"/>
      <c r="BU28" s="286"/>
      <c r="BV28" s="286"/>
      <c r="BW28" s="286"/>
      <c r="BX28" s="286"/>
      <c r="BY28" s="286"/>
      <c r="BZ28" s="286"/>
      <c r="CA28" s="286"/>
      <c r="CB28" s="286"/>
      <c r="CC28" s="286"/>
      <c r="CD28" s="286"/>
      <c r="CE28" s="286"/>
      <c r="CF28" s="286"/>
      <c r="CG28" s="286"/>
      <c r="CH28" s="286"/>
      <c r="CI28" s="286"/>
      <c r="CJ28" s="286"/>
      <c r="CK28" s="286"/>
      <c r="CL28" s="286"/>
      <c r="CM28" s="286"/>
      <c r="CN28" s="286"/>
      <c r="CO28" s="286"/>
      <c r="CP28" s="286"/>
      <c r="CQ28" s="286"/>
      <c r="CR28" s="286"/>
      <c r="CS28" s="286"/>
      <c r="DE28" s="126"/>
      <c r="DF28" s="126"/>
    </row>
    <row r="29" spans="19:110" ht="12.75">
      <c r="S29" s="285" t="s">
        <v>548</v>
      </c>
      <c r="T29" s="285"/>
      <c r="U29" s="285"/>
      <c r="V29" s="285"/>
      <c r="W29" s="285"/>
      <c r="X29" s="285"/>
      <c r="Y29" s="285"/>
      <c r="Z29" s="285"/>
      <c r="AA29" s="285"/>
      <c r="AB29" s="285"/>
      <c r="AC29" s="285"/>
      <c r="AD29" s="285"/>
      <c r="AE29" s="285"/>
      <c r="AF29" s="285"/>
      <c r="AG29" s="285"/>
      <c r="AH29" s="285"/>
      <c r="AI29" s="285"/>
      <c r="AJ29" s="285"/>
      <c r="AK29" s="285"/>
      <c r="AL29" s="285"/>
      <c r="AM29" s="285"/>
      <c r="AN29" s="285"/>
      <c r="AO29" s="285"/>
      <c r="AP29" s="285"/>
      <c r="AQ29" s="285"/>
      <c r="AR29" s="285"/>
      <c r="AS29" s="285"/>
      <c r="AT29" s="285"/>
      <c r="AU29" s="285"/>
      <c r="AV29" s="285"/>
      <c r="AW29" s="285"/>
      <c r="AX29" s="285"/>
      <c r="BD29" s="285" t="s">
        <v>547</v>
      </c>
      <c r="BE29" s="285"/>
      <c r="BF29" s="285"/>
      <c r="BG29" s="285"/>
      <c r="BH29" s="285"/>
      <c r="BI29" s="285"/>
      <c r="BJ29" s="285"/>
      <c r="BK29" s="285"/>
      <c r="BL29" s="285"/>
      <c r="BM29" s="285"/>
      <c r="BN29" s="285"/>
      <c r="BO29" s="285"/>
      <c r="BP29" s="285"/>
      <c r="BQ29" s="285"/>
      <c r="BR29" s="285"/>
      <c r="BS29" s="285"/>
      <c r="BT29" s="285"/>
      <c r="BU29" s="285"/>
      <c r="BV29" s="285"/>
      <c r="BW29" s="285"/>
      <c r="BX29" s="285"/>
      <c r="BY29" s="285"/>
      <c r="BZ29" s="285"/>
      <c r="CA29" s="285"/>
      <c r="CB29" s="285"/>
      <c r="CC29" s="285"/>
      <c r="CD29" s="285"/>
      <c r="CE29" s="285"/>
      <c r="CF29" s="285"/>
      <c r="CG29" s="285"/>
      <c r="CH29" s="285"/>
      <c r="CI29" s="285"/>
      <c r="CJ29" s="285"/>
      <c r="CK29" s="285"/>
      <c r="CL29" s="285"/>
      <c r="CM29" s="285"/>
      <c r="CN29" s="285"/>
      <c r="CO29" s="285"/>
      <c r="CP29" s="285"/>
      <c r="CQ29" s="285"/>
      <c r="CR29" s="285"/>
      <c r="CS29" s="285"/>
      <c r="DE29" s="126"/>
      <c r="DF29" s="126"/>
    </row>
    <row r="30" spans="19:110" ht="12.75"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128"/>
      <c r="AJ30" s="128"/>
      <c r="AK30" s="128"/>
      <c r="AL30" s="128"/>
      <c r="AM30" s="128"/>
      <c r="AN30" s="128"/>
      <c r="AO30" s="128"/>
      <c r="AP30" s="128"/>
      <c r="AQ30" s="128"/>
      <c r="AR30" s="128"/>
      <c r="AS30" s="128"/>
      <c r="AT30" s="128"/>
      <c r="AU30" s="128"/>
      <c r="AV30" s="128"/>
      <c r="AW30" s="128"/>
      <c r="AX30" s="128"/>
      <c r="BD30" s="128"/>
      <c r="BE30" s="128"/>
      <c r="BF30" s="128"/>
      <c r="BG30" s="128"/>
      <c r="BH30" s="128"/>
      <c r="BI30" s="128"/>
      <c r="BJ30" s="128"/>
      <c r="BK30" s="128"/>
      <c r="BL30" s="128"/>
      <c r="BM30" s="128"/>
      <c r="BN30" s="128"/>
      <c r="BO30" s="128"/>
      <c r="BP30" s="128"/>
      <c r="BQ30" s="128"/>
      <c r="BR30" s="128"/>
      <c r="BS30" s="128"/>
      <c r="BT30" s="128"/>
      <c r="BU30" s="128"/>
      <c r="BV30" s="128"/>
      <c r="BW30" s="128"/>
      <c r="BX30" s="128"/>
      <c r="BY30" s="128"/>
      <c r="BZ30" s="128"/>
      <c r="CA30" s="128"/>
      <c r="CB30" s="128"/>
      <c r="CC30" s="128"/>
      <c r="CD30" s="128"/>
      <c r="CE30" s="128"/>
      <c r="CF30" s="128"/>
      <c r="CG30" s="128"/>
      <c r="CH30" s="128"/>
      <c r="CI30" s="128"/>
      <c r="CJ30" s="128"/>
      <c r="CK30" s="128"/>
      <c r="CL30" s="128"/>
      <c r="CM30" s="128"/>
      <c r="CN30" s="128"/>
      <c r="CO30" s="128"/>
      <c r="CP30" s="128"/>
      <c r="CQ30" s="128"/>
      <c r="CR30" s="128"/>
      <c r="CS30" s="128"/>
      <c r="DE30" s="126"/>
      <c r="DF30" s="126"/>
    </row>
    <row r="31" spans="1:110" ht="12.75">
      <c r="A31" s="126" t="s">
        <v>788</v>
      </c>
      <c r="Z31" s="286"/>
      <c r="AA31" s="286"/>
      <c r="AB31" s="286"/>
      <c r="AC31" s="286"/>
      <c r="AD31" s="286"/>
      <c r="AE31" s="286"/>
      <c r="AF31" s="286"/>
      <c r="AG31" s="286"/>
      <c r="AH31" s="286"/>
      <c r="AI31" s="286"/>
      <c r="AJ31" s="286"/>
      <c r="AK31" s="286"/>
      <c r="AL31" s="286"/>
      <c r="AM31" s="286"/>
      <c r="AN31" s="286"/>
      <c r="AO31" s="286"/>
      <c r="AP31" s="286"/>
      <c r="AQ31" s="286"/>
      <c r="AR31" s="286"/>
      <c r="AS31" s="286"/>
      <c r="AT31" s="286"/>
      <c r="AU31" s="286"/>
      <c r="AV31" s="286"/>
      <c r="AW31" s="286"/>
      <c r="AX31" s="286"/>
      <c r="AY31" s="286"/>
      <c r="AZ31" s="286"/>
      <c r="BA31" s="286"/>
      <c r="BB31" s="286"/>
      <c r="BC31" s="286"/>
      <c r="BD31" s="286"/>
      <c r="BE31" s="286"/>
      <c r="BK31" s="286" t="s">
        <v>789</v>
      </c>
      <c r="BL31" s="286"/>
      <c r="BM31" s="286"/>
      <c r="BN31" s="286"/>
      <c r="BO31" s="286"/>
      <c r="BP31" s="286"/>
      <c r="BQ31" s="286"/>
      <c r="BR31" s="286"/>
      <c r="BS31" s="286"/>
      <c r="BT31" s="286"/>
      <c r="BU31" s="286"/>
      <c r="BV31" s="286"/>
      <c r="BW31" s="286"/>
      <c r="BX31" s="286"/>
      <c r="BY31" s="286"/>
      <c r="BZ31" s="286"/>
      <c r="CA31" s="286"/>
      <c r="CB31" s="286"/>
      <c r="CC31" s="286"/>
      <c r="CD31" s="286"/>
      <c r="CE31" s="286"/>
      <c r="CF31" s="286"/>
      <c r="CG31" s="286"/>
      <c r="CH31" s="286"/>
      <c r="CI31" s="286"/>
      <c r="CJ31" s="286"/>
      <c r="CK31" s="286"/>
      <c r="CL31" s="286"/>
      <c r="CM31" s="286"/>
      <c r="CN31" s="286"/>
      <c r="CO31" s="286"/>
      <c r="CP31" s="286"/>
      <c r="CQ31" s="286"/>
      <c r="CR31" s="286"/>
      <c r="CS31" s="286"/>
      <c r="CT31" s="286"/>
      <c r="CU31" s="286"/>
      <c r="CV31" s="286"/>
      <c r="CW31" s="286"/>
      <c r="CX31" s="286"/>
      <c r="CY31" s="286"/>
      <c r="CZ31" s="286"/>
      <c r="DE31" s="126"/>
      <c r="DF31" s="126"/>
    </row>
    <row r="32" spans="26:110" ht="12.75">
      <c r="Z32" s="285" t="s">
        <v>548</v>
      </c>
      <c r="AA32" s="285"/>
      <c r="AB32" s="285"/>
      <c r="AC32" s="285"/>
      <c r="AD32" s="285"/>
      <c r="AE32" s="285"/>
      <c r="AF32" s="285"/>
      <c r="AG32" s="285"/>
      <c r="AH32" s="285"/>
      <c r="AI32" s="285"/>
      <c r="AJ32" s="285"/>
      <c r="AK32" s="285"/>
      <c r="AL32" s="285"/>
      <c r="AM32" s="285"/>
      <c r="AN32" s="285"/>
      <c r="AO32" s="285"/>
      <c r="AP32" s="285"/>
      <c r="AQ32" s="285"/>
      <c r="AR32" s="285"/>
      <c r="AS32" s="285"/>
      <c r="AT32" s="285"/>
      <c r="AU32" s="285"/>
      <c r="AV32" s="285"/>
      <c r="AW32" s="285"/>
      <c r="AX32" s="285"/>
      <c r="AY32" s="285"/>
      <c r="AZ32" s="285"/>
      <c r="BA32" s="285"/>
      <c r="BB32" s="285"/>
      <c r="BC32" s="285"/>
      <c r="BD32" s="285"/>
      <c r="BE32" s="285"/>
      <c r="BK32" s="285" t="s">
        <v>547</v>
      </c>
      <c r="BL32" s="285"/>
      <c r="BM32" s="285"/>
      <c r="BN32" s="285"/>
      <c r="BO32" s="285"/>
      <c r="BP32" s="285"/>
      <c r="BQ32" s="285"/>
      <c r="BR32" s="285"/>
      <c r="BS32" s="285"/>
      <c r="BT32" s="285"/>
      <c r="BU32" s="285"/>
      <c r="BV32" s="285"/>
      <c r="BW32" s="285"/>
      <c r="BX32" s="285"/>
      <c r="BY32" s="285"/>
      <c r="BZ32" s="285"/>
      <c r="CA32" s="285"/>
      <c r="CB32" s="285"/>
      <c r="CC32" s="285"/>
      <c r="CD32" s="285"/>
      <c r="CE32" s="285"/>
      <c r="CF32" s="285"/>
      <c r="CG32" s="285"/>
      <c r="CH32" s="285"/>
      <c r="CI32" s="285"/>
      <c r="CJ32" s="285"/>
      <c r="CK32" s="285"/>
      <c r="CL32" s="285"/>
      <c r="CM32" s="285"/>
      <c r="CN32" s="285"/>
      <c r="CO32" s="285"/>
      <c r="CP32" s="285"/>
      <c r="CQ32" s="285"/>
      <c r="CR32" s="285"/>
      <c r="CS32" s="285"/>
      <c r="CT32" s="285"/>
      <c r="CU32" s="285"/>
      <c r="CV32" s="285"/>
      <c r="CW32" s="285"/>
      <c r="CX32" s="285"/>
      <c r="CY32" s="285"/>
      <c r="CZ32" s="285"/>
      <c r="DE32" s="126"/>
      <c r="DF32" s="126"/>
    </row>
    <row r="33" spans="26:110" ht="12.75">
      <c r="Z33" s="128"/>
      <c r="AA33" s="128"/>
      <c r="AB33" s="128"/>
      <c r="AC33" s="128"/>
      <c r="AD33" s="128"/>
      <c r="AE33" s="128"/>
      <c r="AF33" s="128"/>
      <c r="AG33" s="128"/>
      <c r="AH33" s="128"/>
      <c r="AI33" s="128"/>
      <c r="AJ33" s="128"/>
      <c r="AK33" s="128"/>
      <c r="AL33" s="128"/>
      <c r="AM33" s="128"/>
      <c r="AN33" s="128"/>
      <c r="AO33" s="128"/>
      <c r="AP33" s="128"/>
      <c r="AQ33" s="128"/>
      <c r="AR33" s="128"/>
      <c r="AS33" s="128"/>
      <c r="AT33" s="128"/>
      <c r="AU33" s="128"/>
      <c r="AV33" s="128"/>
      <c r="AW33" s="128"/>
      <c r="AX33" s="128"/>
      <c r="AY33" s="128"/>
      <c r="AZ33" s="128"/>
      <c r="BA33" s="128"/>
      <c r="BB33" s="128"/>
      <c r="BC33" s="128"/>
      <c r="BD33" s="128"/>
      <c r="BE33" s="128"/>
      <c r="BK33" s="128"/>
      <c r="BL33" s="128"/>
      <c r="BM33" s="128"/>
      <c r="BN33" s="128"/>
      <c r="BO33" s="128"/>
      <c r="BP33" s="128"/>
      <c r="BQ33" s="128"/>
      <c r="BR33" s="128"/>
      <c r="BS33" s="128"/>
      <c r="BT33" s="128"/>
      <c r="BU33" s="128"/>
      <c r="BV33" s="128"/>
      <c r="BW33" s="128"/>
      <c r="BX33" s="128"/>
      <c r="BY33" s="128"/>
      <c r="BZ33" s="128"/>
      <c r="CA33" s="128"/>
      <c r="CB33" s="128"/>
      <c r="CC33" s="128"/>
      <c r="CD33" s="128"/>
      <c r="CE33" s="128"/>
      <c r="CF33" s="128"/>
      <c r="CG33" s="128"/>
      <c r="CH33" s="128"/>
      <c r="CI33" s="128"/>
      <c r="CJ33" s="128"/>
      <c r="CK33" s="128"/>
      <c r="CL33" s="128"/>
      <c r="CM33" s="128"/>
      <c r="CN33" s="128"/>
      <c r="CO33" s="128"/>
      <c r="CP33" s="128"/>
      <c r="CQ33" s="128"/>
      <c r="CR33" s="128"/>
      <c r="CS33" s="128"/>
      <c r="CT33" s="128"/>
      <c r="CU33" s="128"/>
      <c r="CV33" s="128"/>
      <c r="CW33" s="128"/>
      <c r="CX33" s="128"/>
      <c r="CY33" s="128"/>
      <c r="CZ33" s="128"/>
      <c r="DE33" s="126"/>
      <c r="DF33" s="126"/>
    </row>
    <row r="34" spans="1:110" ht="12.75">
      <c r="A34" s="126" t="s">
        <v>787</v>
      </c>
      <c r="S34" s="286"/>
      <c r="T34" s="286"/>
      <c r="U34" s="286"/>
      <c r="V34" s="286"/>
      <c r="W34" s="286"/>
      <c r="X34" s="286"/>
      <c r="Y34" s="286"/>
      <c r="Z34" s="286"/>
      <c r="AA34" s="286"/>
      <c r="AB34" s="286"/>
      <c r="AC34" s="286"/>
      <c r="AD34" s="286"/>
      <c r="AE34" s="286"/>
      <c r="AF34" s="286"/>
      <c r="AG34" s="286"/>
      <c r="AH34" s="286"/>
      <c r="AI34" s="286"/>
      <c r="AJ34" s="286"/>
      <c r="AK34" s="286"/>
      <c r="AL34" s="286"/>
      <c r="AM34" s="286"/>
      <c r="AN34" s="286"/>
      <c r="AO34" s="286"/>
      <c r="AP34" s="286"/>
      <c r="AQ34" s="286"/>
      <c r="AR34" s="286"/>
      <c r="AS34" s="286"/>
      <c r="AT34" s="286"/>
      <c r="AU34" s="286"/>
      <c r="AV34" s="286"/>
      <c r="AW34" s="286"/>
      <c r="AX34" s="286"/>
      <c r="BD34" s="286" t="s">
        <v>790</v>
      </c>
      <c r="BE34" s="286"/>
      <c r="BF34" s="286"/>
      <c r="BG34" s="286"/>
      <c r="BH34" s="286"/>
      <c r="BI34" s="286"/>
      <c r="BJ34" s="286"/>
      <c r="BK34" s="286"/>
      <c r="BL34" s="286"/>
      <c r="BM34" s="286"/>
      <c r="BN34" s="286"/>
      <c r="BO34" s="286"/>
      <c r="BP34" s="286"/>
      <c r="BQ34" s="286"/>
      <c r="BR34" s="286"/>
      <c r="BS34" s="286"/>
      <c r="BT34" s="286"/>
      <c r="BU34" s="286"/>
      <c r="BV34" s="286"/>
      <c r="BW34" s="286"/>
      <c r="BX34" s="286"/>
      <c r="BY34" s="286"/>
      <c r="BZ34" s="286"/>
      <c r="CA34" s="286"/>
      <c r="CB34" s="286"/>
      <c r="CC34" s="286"/>
      <c r="CD34" s="286"/>
      <c r="CE34" s="286"/>
      <c r="CF34" s="286"/>
      <c r="CG34" s="286"/>
      <c r="CH34" s="286"/>
      <c r="CI34" s="286"/>
      <c r="CJ34" s="286"/>
      <c r="CK34" s="286"/>
      <c r="CL34" s="286"/>
      <c r="CM34" s="286"/>
      <c r="CN34" s="286"/>
      <c r="CO34" s="286"/>
      <c r="CP34" s="286"/>
      <c r="CQ34" s="286"/>
      <c r="CR34" s="286"/>
      <c r="CS34" s="286"/>
      <c r="DE34" s="126"/>
      <c r="DF34" s="126"/>
    </row>
    <row r="35" spans="19:110" ht="12.75">
      <c r="S35" s="285" t="s">
        <v>548</v>
      </c>
      <c r="T35" s="285"/>
      <c r="U35" s="285"/>
      <c r="V35" s="285"/>
      <c r="W35" s="285"/>
      <c r="X35" s="285"/>
      <c r="Y35" s="285"/>
      <c r="Z35" s="285"/>
      <c r="AA35" s="285"/>
      <c r="AB35" s="285"/>
      <c r="AC35" s="285"/>
      <c r="AD35" s="285"/>
      <c r="AE35" s="285"/>
      <c r="AF35" s="285"/>
      <c r="AG35" s="285"/>
      <c r="AH35" s="285"/>
      <c r="AI35" s="285"/>
      <c r="AJ35" s="285"/>
      <c r="AK35" s="285"/>
      <c r="AL35" s="285"/>
      <c r="AM35" s="285"/>
      <c r="AN35" s="285"/>
      <c r="AO35" s="285"/>
      <c r="AP35" s="285"/>
      <c r="AQ35" s="285"/>
      <c r="AR35" s="285"/>
      <c r="AS35" s="285"/>
      <c r="AT35" s="285"/>
      <c r="AU35" s="285"/>
      <c r="AV35" s="285"/>
      <c r="AW35" s="285"/>
      <c r="AX35" s="285"/>
      <c r="BD35" s="285" t="s">
        <v>547</v>
      </c>
      <c r="BE35" s="285"/>
      <c r="BF35" s="285"/>
      <c r="BG35" s="285"/>
      <c r="BH35" s="285"/>
      <c r="BI35" s="285"/>
      <c r="BJ35" s="285"/>
      <c r="BK35" s="285"/>
      <c r="BL35" s="285"/>
      <c r="BM35" s="285"/>
      <c r="BN35" s="285"/>
      <c r="BO35" s="285"/>
      <c r="BP35" s="285"/>
      <c r="BQ35" s="285"/>
      <c r="BR35" s="285"/>
      <c r="BS35" s="285"/>
      <c r="BT35" s="285"/>
      <c r="BU35" s="285"/>
      <c r="BV35" s="285"/>
      <c r="BW35" s="285"/>
      <c r="BX35" s="285"/>
      <c r="BY35" s="285"/>
      <c r="BZ35" s="285"/>
      <c r="CA35" s="285"/>
      <c r="CB35" s="285"/>
      <c r="CC35" s="285"/>
      <c r="CD35" s="285"/>
      <c r="CE35" s="285"/>
      <c r="CF35" s="285"/>
      <c r="CG35" s="285"/>
      <c r="CH35" s="285"/>
      <c r="CI35" s="285"/>
      <c r="CJ35" s="285"/>
      <c r="CK35" s="285"/>
      <c r="CL35" s="285"/>
      <c r="CM35" s="285"/>
      <c r="CN35" s="285"/>
      <c r="CO35" s="285"/>
      <c r="CP35" s="285"/>
      <c r="CQ35" s="285"/>
      <c r="CR35" s="285"/>
      <c r="CS35" s="285"/>
      <c r="DE35" s="126"/>
      <c r="DF35" s="126"/>
    </row>
    <row r="36" spans="47:110" ht="12.75">
      <c r="AU36" s="127"/>
      <c r="DE36" s="126"/>
      <c r="DF36" s="126"/>
    </row>
    <row r="37" spans="1:110" ht="12.75">
      <c r="A37" s="287" t="s">
        <v>546</v>
      </c>
      <c r="B37" s="287"/>
      <c r="C37" s="258" t="s">
        <v>504</v>
      </c>
      <c r="D37" s="258"/>
      <c r="E37" s="258"/>
      <c r="F37" s="258"/>
      <c r="G37" s="288" t="s">
        <v>546</v>
      </c>
      <c r="H37" s="288"/>
      <c r="I37" s="289" t="s">
        <v>881</v>
      </c>
      <c r="J37" s="289"/>
      <c r="K37" s="289"/>
      <c r="L37" s="289"/>
      <c r="M37" s="289"/>
      <c r="N37" s="289"/>
      <c r="O37" s="289"/>
      <c r="P37" s="289"/>
      <c r="Q37" s="289"/>
      <c r="R37" s="289"/>
      <c r="S37" s="289"/>
      <c r="T37" s="289"/>
      <c r="U37" s="289"/>
      <c r="V37" s="289"/>
      <c r="W37" s="289"/>
      <c r="X37" s="289"/>
      <c r="Y37" s="289"/>
      <c r="Z37" s="289"/>
      <c r="AA37" s="289"/>
      <c r="AB37" s="289"/>
      <c r="AC37" s="289"/>
      <c r="AD37" s="289"/>
      <c r="AE37" s="289"/>
      <c r="AF37" s="289"/>
      <c r="AG37" s="290">
        <v>20</v>
      </c>
      <c r="AH37" s="290"/>
      <c r="AI37" s="290"/>
      <c r="AJ37" s="290"/>
      <c r="AK37" s="291" t="s">
        <v>785</v>
      </c>
      <c r="AL37" s="291"/>
      <c r="AM37" s="126" t="s">
        <v>545</v>
      </c>
      <c r="DE37" s="126"/>
      <c r="DF37" s="126"/>
    </row>
    <row r="38" spans="109:110" ht="12.75" hidden="1">
      <c r="DE38" s="126"/>
      <c r="DF38" s="126"/>
    </row>
  </sheetData>
  <sheetProtection/>
  <mergeCells count="158">
    <mergeCell ref="S28:AX28"/>
    <mergeCell ref="BD28:CS28"/>
    <mergeCell ref="S29:AX29"/>
    <mergeCell ref="BD29:CS29"/>
    <mergeCell ref="Z31:BE31"/>
    <mergeCell ref="BK31:CZ31"/>
    <mergeCell ref="A10:AB10"/>
    <mergeCell ref="AC10:AH10"/>
    <mergeCell ref="AI10:AY10"/>
    <mergeCell ref="AZ10:BV10"/>
    <mergeCell ref="BW10:CN10"/>
    <mergeCell ref="CO10:DF10"/>
    <mergeCell ref="A26:AB26"/>
    <mergeCell ref="AC26:AH26"/>
    <mergeCell ref="AI26:AY26"/>
    <mergeCell ref="AZ26:BV26"/>
    <mergeCell ref="BW26:CN26"/>
    <mergeCell ref="CO26:DF26"/>
    <mergeCell ref="A25:AB25"/>
    <mergeCell ref="AC25:AH25"/>
    <mergeCell ref="AI25:AY25"/>
    <mergeCell ref="AZ25:BV25"/>
    <mergeCell ref="BW25:CN25"/>
    <mergeCell ref="CO25:DF25"/>
    <mergeCell ref="A37:B37"/>
    <mergeCell ref="C37:F37"/>
    <mergeCell ref="G37:H37"/>
    <mergeCell ref="I37:AF37"/>
    <mergeCell ref="AG37:AJ37"/>
    <mergeCell ref="AK37:AL37"/>
    <mergeCell ref="Z32:BE32"/>
    <mergeCell ref="BK32:CZ32"/>
    <mergeCell ref="S34:AX34"/>
    <mergeCell ref="BD34:CS34"/>
    <mergeCell ref="S35:AX35"/>
    <mergeCell ref="BD35:CS35"/>
    <mergeCell ref="A24:AB24"/>
    <mergeCell ref="AC24:AH24"/>
    <mergeCell ref="AI24:AY24"/>
    <mergeCell ref="AZ24:BV24"/>
    <mergeCell ref="BW24:CN24"/>
    <mergeCell ref="CO24:DF24"/>
    <mergeCell ref="A23:AB23"/>
    <mergeCell ref="AC23:AH23"/>
    <mergeCell ref="AI23:AY23"/>
    <mergeCell ref="AZ23:BV23"/>
    <mergeCell ref="BW23:CN23"/>
    <mergeCell ref="CO23:DF23"/>
    <mergeCell ref="A22:AB22"/>
    <mergeCell ref="AC22:AH22"/>
    <mergeCell ref="AI22:AY22"/>
    <mergeCell ref="AZ22:BV22"/>
    <mergeCell ref="BW22:CN22"/>
    <mergeCell ref="CO22:DF22"/>
    <mergeCell ref="A21:AB21"/>
    <mergeCell ref="AC21:AH21"/>
    <mergeCell ref="AI21:AY21"/>
    <mergeCell ref="AZ21:BV21"/>
    <mergeCell ref="BW21:CN21"/>
    <mergeCell ref="CO21:DF21"/>
    <mergeCell ref="A20:AB20"/>
    <mergeCell ref="AC20:AH20"/>
    <mergeCell ref="AI20:AY20"/>
    <mergeCell ref="AZ20:BV20"/>
    <mergeCell ref="BW20:CN20"/>
    <mergeCell ref="CO20:DF20"/>
    <mergeCell ref="A19:AB19"/>
    <mergeCell ref="AC19:AH19"/>
    <mergeCell ref="AI19:AY19"/>
    <mergeCell ref="AZ19:BV19"/>
    <mergeCell ref="BW19:CN19"/>
    <mergeCell ref="CO19:DF19"/>
    <mergeCell ref="A18:AB18"/>
    <mergeCell ref="AC18:AH18"/>
    <mergeCell ref="AI18:AY18"/>
    <mergeCell ref="AZ18:BV18"/>
    <mergeCell ref="BW18:CN18"/>
    <mergeCell ref="CO18:DF18"/>
    <mergeCell ref="A17:AB17"/>
    <mergeCell ref="AC17:AH17"/>
    <mergeCell ref="AI17:AY17"/>
    <mergeCell ref="AZ17:BV17"/>
    <mergeCell ref="BW17:CN17"/>
    <mergeCell ref="CO17:DF17"/>
    <mergeCell ref="A16:AB16"/>
    <mergeCell ref="AC16:AH16"/>
    <mergeCell ref="AI16:AY16"/>
    <mergeCell ref="AZ16:BV16"/>
    <mergeCell ref="BW16:CN16"/>
    <mergeCell ref="CO16:DF16"/>
    <mergeCell ref="A15:AB15"/>
    <mergeCell ref="AC15:AH15"/>
    <mergeCell ref="AI15:AY15"/>
    <mergeCell ref="AZ15:BV15"/>
    <mergeCell ref="BW15:CN15"/>
    <mergeCell ref="CO15:DF15"/>
    <mergeCell ref="A14:AB14"/>
    <mergeCell ref="AC14:AH14"/>
    <mergeCell ref="AI14:AY14"/>
    <mergeCell ref="AZ14:BV14"/>
    <mergeCell ref="BW14:CN14"/>
    <mergeCell ref="CO14:DF14"/>
    <mergeCell ref="A13:AB13"/>
    <mergeCell ref="AC13:AH13"/>
    <mergeCell ref="AI13:AY13"/>
    <mergeCell ref="AZ13:BV13"/>
    <mergeCell ref="BW13:CN13"/>
    <mergeCell ref="CO13:DF13"/>
    <mergeCell ref="A12:AB12"/>
    <mergeCell ref="AC12:AH12"/>
    <mergeCell ref="AI12:AY12"/>
    <mergeCell ref="AZ12:BV12"/>
    <mergeCell ref="BW12:CN12"/>
    <mergeCell ref="CO12:DF12"/>
    <mergeCell ref="A8:AB8"/>
    <mergeCell ref="AC8:AH8"/>
    <mergeCell ref="AI8:AY8"/>
    <mergeCell ref="AZ8:BV8"/>
    <mergeCell ref="BW8:CN8"/>
    <mergeCell ref="CO8:DF8"/>
    <mergeCell ref="A11:AB11"/>
    <mergeCell ref="AC11:AH11"/>
    <mergeCell ref="AI11:AY11"/>
    <mergeCell ref="AZ11:BV11"/>
    <mergeCell ref="BW11:CN11"/>
    <mergeCell ref="CO11:DF11"/>
    <mergeCell ref="A9:AB9"/>
    <mergeCell ref="AC9:AH9"/>
    <mergeCell ref="AI9:AY9"/>
    <mergeCell ref="AZ9:BV9"/>
    <mergeCell ref="BW9:CN9"/>
    <mergeCell ref="CO9:DF9"/>
    <mergeCell ref="A6:AB6"/>
    <mergeCell ref="AC6:AH7"/>
    <mergeCell ref="AI6:AY7"/>
    <mergeCell ref="AZ6:BV7"/>
    <mergeCell ref="BW6:CN7"/>
    <mergeCell ref="CO6:DF7"/>
    <mergeCell ref="A7:AB7"/>
    <mergeCell ref="A5:AB5"/>
    <mergeCell ref="AC5:AH5"/>
    <mergeCell ref="AI5:AY5"/>
    <mergeCell ref="AZ5:BV5"/>
    <mergeCell ref="BW5:CN5"/>
    <mergeCell ref="CO5:DF5"/>
    <mergeCell ref="A4:AB4"/>
    <mergeCell ref="AC4:AH4"/>
    <mergeCell ref="AI4:AY4"/>
    <mergeCell ref="AZ4:BV4"/>
    <mergeCell ref="BW4:CN4"/>
    <mergeCell ref="CO4:DF4"/>
    <mergeCell ref="A2:DF2"/>
    <mergeCell ref="A3:AB3"/>
    <mergeCell ref="AC3:AH3"/>
    <mergeCell ref="AI3:AY3"/>
    <mergeCell ref="AZ3:BV3"/>
    <mergeCell ref="BW3:CN3"/>
    <mergeCell ref="CO3:DF3"/>
  </mergeCells>
  <printOptions/>
  <pageMargins left="0.63" right="0.11811023622047245" top="0.31496062992125984" bottom="0.1968503937007874" header="0.31496062992125984" footer="0.31496062992125984"/>
  <pageSetup fitToHeight="1" fitToWidth="1" horizontalDpi="180" verticalDpi="18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rep:2.37.0.99</dc:description>
  <cp:lastModifiedBy>Lux</cp:lastModifiedBy>
  <cp:lastPrinted>2018-05-08T07:25:12Z</cp:lastPrinted>
  <dcterms:created xsi:type="dcterms:W3CDTF">2016-01-07T08:35:26Z</dcterms:created>
  <dcterms:modified xsi:type="dcterms:W3CDTF">2018-05-16T11:08:59Z</dcterms:modified>
  <cp:category/>
  <cp:version/>
  <cp:contentType/>
  <cp:contentStatus/>
</cp:coreProperties>
</file>